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41" activeTab="0"/>
  </bookViews>
  <sheets>
    <sheet name="bilanca" sheetId="1" r:id="rId1"/>
    <sheet name="prihodi i rashodi ekon.klas." sheetId="2" r:id="rId2"/>
    <sheet name="prihodi i rashodi izvori fin." sheetId="3" r:id="rId3"/>
    <sheet name="rashodi funkc.klas." sheetId="4" r:id="rId4"/>
    <sheet name="račun financ.izvori fin." sheetId="5" r:id="rId5"/>
    <sheet name="račun financ.ekon.klas." sheetId="6" r:id="rId6"/>
    <sheet name="posebni dio" sheetId="7" r:id="rId7"/>
  </sheets>
  <definedNames>
    <definedName name="_xlnm.Print_Area" localSheetId="0">'bilanca'!$A$2:$G$28</definedName>
    <definedName name="_xlnm.Print_Area" localSheetId="6">'posebni dio'!$A$1:$E$47</definedName>
    <definedName name="_xlnm.Print_Area" localSheetId="2">'prihodi i rashodi izvori fin.'!$A$1:$H$44</definedName>
    <definedName name="_xlnm.Print_Area" localSheetId="5">'račun financ.ekon.klas.'!$A$1:$H$16</definedName>
    <definedName name="_xlnm.Print_Area" localSheetId="4">'račun financ.izvori fin.'!$A$1:$H$20</definedName>
    <definedName name="_xlnm.Print_Area" localSheetId="3">'rashodi funkc.klas.'!$A$1:$H$60</definedName>
    <definedName name="_xlnm.Print_Titles" localSheetId="6">'posebni dio'!$2:$3</definedName>
    <definedName name="_xlnm.Print_Titles" localSheetId="1">'prihodi i rashodi ekon.klas.'!$3:$3</definedName>
    <definedName name="_xlnm.Print_Titles" localSheetId="4">'račun financ.izvori fin.'!$3:$3</definedName>
    <definedName name="_xlnm.Print_Titles" localSheetId="3">'rashodi funkc.klas.'!$3:$3</definedName>
  </definedNames>
  <calcPr fullCalcOnLoad="1"/>
</workbook>
</file>

<file path=xl/sharedStrings.xml><?xml version="1.0" encoding="utf-8"?>
<sst xmlns="http://schemas.openxmlformats.org/spreadsheetml/2006/main" count="347" uniqueCount="216">
  <si>
    <t>PRIHODI POSLOVANJA</t>
  </si>
  <si>
    <t>A. RAČUN PRIHODA I RASHODA</t>
  </si>
  <si>
    <t>RASHODI POSLOVANJA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</si>
  <si>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</si>
  <si>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</si>
  <si>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</si>
  <si>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</si>
  <si>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</si>
  <si>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I. OPĆI DIO</t>
  </si>
  <si>
    <t>RAZLIKA - VIŠAK / MANJAK</t>
  </si>
  <si>
    <t>RASHODI  POSLOVANJA</t>
  </si>
  <si>
    <t>PRIMICI OD FINANANCIJSKE IMOVINE I ZADUŽIVANJA</t>
  </si>
  <si>
    <t>Nematerijalna proizvedena imovina</t>
  </si>
  <si>
    <t>Ulaganja u računalne programe</t>
  </si>
  <si>
    <t>Ostali rashodi za zaposlene</t>
  </si>
  <si>
    <t>3121</t>
  </si>
  <si>
    <t>313</t>
  </si>
  <si>
    <t>Doprinosi na plaće</t>
  </si>
  <si>
    <t>3132</t>
  </si>
  <si>
    <t>3133</t>
  </si>
  <si>
    <t>Materijalni rashodi</t>
  </si>
  <si>
    <t>321</t>
  </si>
  <si>
    <t>3211</t>
  </si>
  <si>
    <t>3212</t>
  </si>
  <si>
    <t>6413</t>
  </si>
  <si>
    <t>Kamate na oročena sredstva i depozite po viđenju</t>
  </si>
  <si>
    <t>6414</t>
  </si>
  <si>
    <t>Prihodi od zateznih kamata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</si>
  <si>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</si>
  <si>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</si>
  <si>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</si>
  <si>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</si>
  <si>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</si>
  <si>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</si>
  <si>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</si>
  <si>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</si>
  <si>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</si>
  <si>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 xml:space="preserve">Ostali nespomenuti prihodi </t>
  </si>
  <si>
    <t>383</t>
  </si>
  <si>
    <t>Kazne, penali i naknade štete</t>
  </si>
  <si>
    <t>3831</t>
  </si>
  <si>
    <t>Naknade šteta pravnim i fizičkim osobama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</si>
  <si>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</si>
  <si>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</si>
  <si>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</si>
  <si>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</si>
  <si>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</si>
  <si>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</si>
  <si>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544</t>
  </si>
  <si>
    <t>3234</t>
  </si>
  <si>
    <t>3235</t>
  </si>
  <si>
    <t>3237</t>
  </si>
  <si>
    <t>3239</t>
  </si>
  <si>
    <t>329</t>
  </si>
  <si>
    <t>3291</t>
  </si>
  <si>
    <t>3292</t>
  </si>
  <si>
    <t>3293</t>
  </si>
  <si>
    <t>3294</t>
  </si>
  <si>
    <t>3299</t>
  </si>
  <si>
    <t>652</t>
  </si>
  <si>
    <t>Prihodi po posebnim propisima</t>
  </si>
  <si>
    <t>342</t>
  </si>
  <si>
    <t>3423</t>
  </si>
  <si>
    <t>Rashodi za nabavu proizvedene dugotrajne imovine</t>
  </si>
  <si>
    <t>422</t>
  </si>
  <si>
    <t>Ostali rashodi</t>
  </si>
  <si>
    <t>Primici od zaduživanja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</si>
  <si>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</si>
  <si>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</si>
  <si>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</si>
  <si>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</si>
  <si>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</si>
  <si>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</si>
  <si>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</si>
  <si>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</si>
  <si>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</si>
  <si>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</si>
  <si>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</si>
  <si>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</si>
  <si>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</si>
  <si>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</si>
  <si>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</si>
  <si>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Postrojenja i oprema</t>
  </si>
  <si>
    <t>Uredska oprema i namještaj</t>
  </si>
  <si>
    <t>Komunikacijska oprema</t>
  </si>
  <si>
    <t>6526</t>
  </si>
  <si>
    <t>343</t>
  </si>
  <si>
    <t>Ostali financijski rashodi</t>
  </si>
  <si>
    <t>3431</t>
  </si>
  <si>
    <t>Bankarske usluge i usluge platnog prometa</t>
  </si>
  <si>
    <t>Rashodi za zaposlene</t>
  </si>
  <si>
    <t>311</t>
  </si>
  <si>
    <t>Plaće</t>
  </si>
  <si>
    <t>3111</t>
  </si>
  <si>
    <t>Plaće za redovan rad</t>
  </si>
  <si>
    <t>312</t>
  </si>
  <si>
    <t>Prihodi od imovine</t>
  </si>
  <si>
    <t>641</t>
  </si>
  <si>
    <t>Prihodi od financijske imovine</t>
  </si>
  <si>
    <t>642</t>
  </si>
  <si>
    <t>Prihodi od nefinancijske imovine</t>
  </si>
  <si>
    <t>Financijski rashodi</t>
  </si>
  <si>
    <t>3433</t>
  </si>
  <si>
    <t>Zatezne kamate</t>
  </si>
  <si>
    <t>Naknade za rad predstavničkih i izvršnih tijela, povjerenstava i sl.</t>
  </si>
  <si>
    <t>6415</t>
  </si>
  <si>
    <t>Prihodi od pozitivnih tečajnih razlika</t>
  </si>
  <si>
    <t>6424</t>
  </si>
  <si>
    <t>Naknade za ceste</t>
  </si>
  <si>
    <t>3434</t>
  </si>
  <si>
    <t>Ostali nespomenuti financijski rashodi</t>
  </si>
  <si>
    <t>Instrumenti, uređaji i strojevi</t>
  </si>
  <si>
    <t>844</t>
  </si>
  <si>
    <t>II. POSEBNI DIO</t>
  </si>
  <si>
    <t>Pomoći iz inozemstva(darovnice) i od subjekata unutar općeg proračuna</t>
  </si>
  <si>
    <t>Pomoći iz proračuna</t>
  </si>
  <si>
    <t>Tekuće pomoći iz proračuna</t>
  </si>
  <si>
    <t>Prihodi od upravnih i administrativnih pristojbi, pristojbi po posebnim propisima i naknada</t>
  </si>
  <si>
    <t>Pomoći od međunarodnih organizacija te institucija i tijela EU</t>
  </si>
  <si>
    <t>Tkuće pomoći od institucija i tijela EU</t>
  </si>
  <si>
    <t>Materijal i dijelovi za tekuće i investicijsko održavanje</t>
  </si>
  <si>
    <t>Službena, radna i zaštitna odjeća i obuća</t>
  </si>
  <si>
    <t>Računalne usluge</t>
  </si>
  <si>
    <t>Pristojbe i naknade</t>
  </si>
  <si>
    <t>Kamate za primljene kredite i zajmove</t>
  </si>
  <si>
    <t>Kamate za primljene kredite i zajmove od kreditnih i ostalih financ.institucija izvan javnog sektora</t>
  </si>
  <si>
    <t>Kamate za odobrene, a nerealizirane kredite i zajmove</t>
  </si>
  <si>
    <t>Negativne tečajne ralike i razlike zbog primjene valutne klauzule</t>
  </si>
  <si>
    <t>Rashodi za dodatna ulaganja na nefinancijskoj imovini</t>
  </si>
  <si>
    <t>Dodatna ulaganja na građevinskim objektima</t>
  </si>
  <si>
    <t>Dodatna ulaganja za ostalu nefinancijsku imovinu</t>
  </si>
  <si>
    <t>Primljeni krediti i zajmovi od kreditnih i ostalih financijskih institucija izvan javnog sektora</t>
  </si>
  <si>
    <t>Primljeni krediti od tuzemnih kreditnih institucija izvan javnog sektora</t>
  </si>
  <si>
    <t>Izdaci za otplatu glavnice primljenih kredita i zajmova</t>
  </si>
  <si>
    <t>Otplata glavnice primljenih kredita i  zajmova od kreditnih i ostalih financijskih institucija izvan javnog sektora</t>
  </si>
  <si>
    <t>Otplata glavnice primljenih kredita od tuzemnih kreditnih institucija izvan javnog sektora</t>
  </si>
  <si>
    <t>Otplata glavnice primljenih zajmova od trgovačkih društva i obrtnika izvan javnog sektora</t>
  </si>
  <si>
    <t>PRIHODI OD PRODAJE NEFINANCIJSKE IMOVINE</t>
  </si>
  <si>
    <t>C. RASPOLOŽIVA SREDSTVA IZ PREDHODNE GODINE</t>
  </si>
  <si>
    <t>VIŠAK / MANJAK + NETO FINANCIRANJE+MANJAK PRIHODA IZ PREDHODNE GODINE</t>
  </si>
  <si>
    <t>38261</t>
  </si>
  <si>
    <t>ŽUPANIJSKA UPRAVA ZA CESTE SISAČKO-MOSLAVAČKE ŽUPANIJE</t>
  </si>
  <si>
    <t>Pomoći od ostalih subjekata unutar općeg proračuna</t>
  </si>
  <si>
    <t>Tekuće pomoći od ostalih subjekata unutar općeg proračuna</t>
  </si>
  <si>
    <t>Naknade troškova osobama izvan radnog odnosa</t>
  </si>
  <si>
    <t>Pomoći dane u inozemstvo i unutar općeg proračuna</t>
  </si>
  <si>
    <t>Pomoći unutar općeg proračuna</t>
  </si>
  <si>
    <t>Tekuće pomoći unutar općeg proračuna</t>
  </si>
  <si>
    <t>Konto</t>
  </si>
  <si>
    <t>Naziv</t>
  </si>
  <si>
    <t>Doprinosi za obvezno zdravstveno osiguranje</t>
  </si>
  <si>
    <t>Doprinosi za obvezno osiguranje u slučaju nezaposlenosti</t>
  </si>
  <si>
    <t>OPĆI TROŠKOVI</t>
  </si>
  <si>
    <t>Plaće (Bruto)</t>
  </si>
  <si>
    <t xml:space="preserve">Ostali rashodi  </t>
  </si>
  <si>
    <t>REDOVNO I IZVANREDNO ODRŽAVANJE CESTA</t>
  </si>
  <si>
    <t>GRAĐENJE, DODATNA ULAGANJA NA CESTAMA</t>
  </si>
  <si>
    <t>Otplata glavnice primljenih kredita i zajmova od kreditnih i ostalih financijskih institucija izvan javnog sektora</t>
  </si>
  <si>
    <t>Otplata glavnice primljenih zajmova od trgovačkih društava i obrtnika izvan jevnog sektora</t>
  </si>
  <si>
    <t>Kazne, upravne mjere i ostali prihodi</t>
  </si>
  <si>
    <t>Ostali prihodi</t>
  </si>
  <si>
    <t>Troškovi sudskih postupaka</t>
  </si>
  <si>
    <t>Ostale kazne</t>
  </si>
  <si>
    <t>Članarine i norme</t>
  </si>
  <si>
    <t>INDEKS</t>
  </si>
  <si>
    <t>5=4/2*100</t>
  </si>
  <si>
    <t>6=4/3*100</t>
  </si>
  <si>
    <t>1</t>
  </si>
  <si>
    <t>4=3/2*100</t>
  </si>
  <si>
    <t>Zdravstvene i veterinarske usluge</t>
  </si>
  <si>
    <t>Prihodi od prodaje proizvedene dugotrajne imovine</t>
  </si>
  <si>
    <t>Prihodi od prodaje prijevoznih sredstava</t>
  </si>
  <si>
    <t>Prijevozna sredstva u cestovnom prometu</t>
  </si>
  <si>
    <t>PRIHODI I RASHODI PREMA EKONOMSKOJ KLASIFIKACIJI</t>
  </si>
  <si>
    <t>BROJČANA OZNAKA I NAZIV RAČUNA PRIHODA I RAHODA</t>
  </si>
  <si>
    <t>PRIHODI I RASHODI PREMA IZVORIMA FINANCIRANJA</t>
  </si>
  <si>
    <t>BROJČANA OZNAKA I NAZIV IZVORA FINANCIRANJA</t>
  </si>
  <si>
    <t>OPĆI PRIHODI I PRIMICI</t>
  </si>
  <si>
    <t>Opći prihodi i primici</t>
  </si>
  <si>
    <t>Pomoći od izvanproračunskih korisnika</t>
  </si>
  <si>
    <t xml:space="preserve">POMOĆI   </t>
  </si>
  <si>
    <t>Ostale pomoći</t>
  </si>
  <si>
    <t>Pomoći proračunu iz drugih proračuna</t>
  </si>
  <si>
    <t>PRIHODI OD PRODAJE ILI ZAMJENE NEFINANCIJSKE IMOVINE I NAKNADE S NASLOVA OSIGURANJA</t>
  </si>
  <si>
    <t>Prihodi s naslova osiguranja, refundacije štete i totalne štete</t>
  </si>
  <si>
    <t>Prihodi od prodaje nefinancijske imovine</t>
  </si>
  <si>
    <t>UKUPNO PO IZVORIMA (PRIHODI )</t>
  </si>
  <si>
    <t>UKUPNO PO IZVORIMA (RASHODI)</t>
  </si>
  <si>
    <t>RASHODI PREMA FUNKCIJSKOJ KLASIFIKACIJI</t>
  </si>
  <si>
    <t>BROJČANA OZNAKA I NAZIV FUNKCIJSKE KLASIFIKACIJE</t>
  </si>
  <si>
    <t>04</t>
  </si>
  <si>
    <t>EKONOMSKI POSLOVI</t>
  </si>
  <si>
    <t>PROMET</t>
  </si>
  <si>
    <t>045</t>
  </si>
  <si>
    <t>0451</t>
  </si>
  <si>
    <t>Cestovni promet</t>
  </si>
  <si>
    <t>BROJČANA OZNAKA I NAZIV RAČUNA PRIMITAKA I IZDATAKA</t>
  </si>
  <si>
    <t>UKUPNO PO IZVORIMA (PRIMICI)</t>
  </si>
  <si>
    <t>UKUPNO PO IZVORIMA (IZDACI)</t>
  </si>
  <si>
    <t>NAMJENSKI PRIMICI</t>
  </si>
  <si>
    <t>Namjenski primici od zaduživanja</t>
  </si>
  <si>
    <t>BROJČANA OZNAKA I NAZIV</t>
  </si>
  <si>
    <t>B . RAČUN FINANCIRANJA</t>
  </si>
  <si>
    <t>PRIMICI I IZDACI PREMA IZVORIMA FINANCIRANJA</t>
  </si>
  <si>
    <t>PRIMICI I IZDACI PREMA EKONOMSKOJ KLASIFIKACIJI</t>
  </si>
  <si>
    <t>VIŠAK/MANJAK PRIHODA IZ PREDHODNE GODINE</t>
  </si>
  <si>
    <t>Višak/manjak prihoda</t>
  </si>
  <si>
    <t>01000</t>
  </si>
  <si>
    <t>02000</t>
  </si>
  <si>
    <t>03000</t>
  </si>
  <si>
    <t>Plaće u naravi</t>
  </si>
  <si>
    <t>IZVORNI PLAN 2020</t>
  </si>
  <si>
    <t>Kazne i upravne mjere</t>
  </si>
  <si>
    <t>GODIŠNJI IZVJEŠTAJ O IZVRŠENJU FINANCIJSKOG PLANA ŽUPANIJSKE UPRAVE ZA CESTE SISAČKO-MOSLAVAČKE ŽUPANIJE ZA I - XII 2020. GODINE</t>
  </si>
  <si>
    <t>IZVRŠENJE 01.-12.2019.</t>
  </si>
  <si>
    <t>IZVRŠENJE 01.-12.2020.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</si>
</sst>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Arial"/>
      <family val="2"/>
    </font>
    <font>
      <sz val="10"/>
      <name val="Geneva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4" borderId="1" applyNumberFormat="0" applyFont="0" applyAlignment="0" applyProtection="0"/>
    <xf numFmtId="0" fontId="18" fillId="16" borderId="2" applyNumberFormat="0" applyAlignment="0" applyProtection="0"/>
    <xf numFmtId="0" fontId="26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2" applyNumberFormat="0" applyAlignment="0" applyProtection="0"/>
    <xf numFmtId="0" fontId="17" fillId="16" borderId="7" applyNumberFormat="0" applyAlignment="0" applyProtection="0"/>
    <xf numFmtId="0" fontId="2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1" applyNumberFormat="0" applyFont="0" applyAlignment="0" applyProtection="0"/>
    <xf numFmtId="0" fontId="3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16" borderId="7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67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64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0" fontId="9" fillId="0" borderId="0" xfId="64" applyFont="1" applyFill="1" applyBorder="1" applyAlignment="1">
      <alignment horizontal="left" wrapText="1"/>
      <protection/>
    </xf>
    <xf numFmtId="0" fontId="9" fillId="0" borderId="0" xfId="6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64" applyFont="1" applyFill="1" applyBorder="1" applyAlignment="1">
      <alignment horizontal="left" vertical="top" wrapText="1"/>
      <protection/>
    </xf>
    <xf numFmtId="0" fontId="10" fillId="0" borderId="0" xfId="64" applyFont="1" applyFill="1" applyBorder="1" applyAlignment="1">
      <alignment horizontal="left" vertical="top" wrapText="1"/>
      <protection/>
    </xf>
    <xf numFmtId="0" fontId="9" fillId="0" borderId="0" xfId="65" applyFont="1" applyFill="1" applyBorder="1" applyAlignment="1">
      <alignment horizontal="left" vertical="top" wrapText="1"/>
      <protection/>
    </xf>
    <xf numFmtId="0" fontId="10" fillId="0" borderId="0" xfId="65" applyFont="1" applyFill="1" applyBorder="1" applyAlignment="1">
      <alignment horizontal="left" vertical="top" wrapText="1"/>
      <protection/>
    </xf>
    <xf numFmtId="0" fontId="10" fillId="0" borderId="0" xfId="67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63" applyNumberFormat="1" applyFont="1" applyFill="1" applyBorder="1" applyAlignment="1" applyProtection="1">
      <alignment horizontal="right"/>
      <protection/>
    </xf>
    <xf numFmtId="3" fontId="8" fillId="0" borderId="10" xfId="63" applyNumberFormat="1" applyFont="1" applyFill="1" applyBorder="1" applyAlignment="1" applyProtection="1">
      <alignment horizontal="right" wrapText="1"/>
      <protection/>
    </xf>
    <xf numFmtId="0" fontId="30" fillId="0" borderId="0" xfId="63" applyNumberFormat="1" applyFont="1" applyFill="1" applyBorder="1" applyAlignment="1" applyProtection="1">
      <alignment horizontal="left" wrapText="1"/>
      <protection/>
    </xf>
    <xf numFmtId="3" fontId="10" fillId="0" borderId="0" xfId="63" applyNumberFormat="1" applyFont="1" applyFill="1" applyBorder="1" applyAlignment="1" applyProtection="1">
      <alignment/>
      <protection/>
    </xf>
    <xf numFmtId="0" fontId="9" fillId="0" borderId="11" xfId="63" applyFont="1" applyBorder="1" applyAlignment="1" quotePrefix="1">
      <alignment horizontal="left" vertical="center" wrapText="1"/>
      <protection/>
    </xf>
    <xf numFmtId="0" fontId="9" fillId="0" borderId="0" xfId="63" applyNumberFormat="1" applyFont="1" applyFill="1" applyBorder="1" applyAlignment="1" applyProtection="1" quotePrefix="1">
      <alignment horizontal="left" wrapText="1"/>
      <protection/>
    </xf>
    <xf numFmtId="0" fontId="9" fillId="0" borderId="12" xfId="63" applyNumberFormat="1" applyFont="1" applyFill="1" applyBorder="1" applyAlignment="1" applyProtection="1" quotePrefix="1">
      <alignment horizontal="left" wrapText="1"/>
      <protection/>
    </xf>
    <xf numFmtId="4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" fontId="3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4" fontId="5" fillId="0" borderId="13" xfId="62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8" fillId="0" borderId="11" xfId="63" applyFont="1" applyBorder="1" applyAlignment="1" quotePrefix="1">
      <alignment horizontal="left" wrapText="1"/>
      <protection/>
    </xf>
    <xf numFmtId="4" fontId="36" fillId="0" borderId="10" xfId="62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0" fillId="0" borderId="0" xfId="67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63" applyFont="1" applyBorder="1" applyAlignment="1" quotePrefix="1">
      <alignment horizontal="left" wrapText="1"/>
      <protection/>
    </xf>
    <xf numFmtId="3" fontId="8" fillId="0" borderId="0" xfId="63" applyNumberFormat="1" applyFont="1" applyFill="1" applyBorder="1" applyAlignment="1" applyProtection="1">
      <alignment horizontal="right" wrapText="1"/>
      <protection/>
    </xf>
    <xf numFmtId="0" fontId="37" fillId="0" borderId="11" xfId="63" applyFont="1" applyBorder="1" applyAlignment="1" quotePrefix="1">
      <alignment horizontal="center" vertical="center" wrapText="1"/>
      <protection/>
    </xf>
    <xf numFmtId="0" fontId="8" fillId="0" borderId="11" xfId="63" applyFont="1" applyBorder="1" applyAlignment="1" quotePrefix="1">
      <alignment horizontal="center" vertical="center" wrapText="1"/>
      <protection/>
    </xf>
    <xf numFmtId="0" fontId="8" fillId="0" borderId="0" xfId="63" applyFont="1" applyBorder="1" applyAlignment="1" quotePrefix="1">
      <alignment horizontal="right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 vertical="center"/>
    </xf>
    <xf numFmtId="0" fontId="39" fillId="16" borderId="0" xfId="0" applyFont="1" applyFill="1" applyBorder="1" applyAlignment="1">
      <alignment horizontal="left" vertical="center"/>
    </xf>
    <xf numFmtId="0" fontId="38" fillId="16" borderId="0" xfId="0" applyFont="1" applyFill="1" applyBorder="1" applyAlignment="1">
      <alignment horizontal="left" vertical="center"/>
    </xf>
    <xf numFmtId="0" fontId="39" fillId="16" borderId="0" xfId="0" applyFont="1" applyFill="1" applyBorder="1" applyAlignment="1">
      <alignment vertical="center"/>
    </xf>
    <xf numFmtId="0" fontId="38" fillId="16" borderId="0" xfId="0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1" fillId="0" borderId="11" xfId="63" applyFont="1" applyBorder="1" applyAlignment="1" quotePrefix="1">
      <alignment horizontal="center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4" fontId="42" fillId="0" borderId="10" xfId="62" applyNumberFormat="1" applyFont="1" applyBorder="1" applyAlignment="1">
      <alignment horizontal="center" vertical="center" wrapText="1"/>
      <protection/>
    </xf>
    <xf numFmtId="4" fontId="8" fillId="0" borderId="10" xfId="63" applyNumberFormat="1" applyFont="1" applyFill="1" applyBorder="1" applyAlignment="1" applyProtection="1">
      <alignment horizontal="center" vertical="center"/>
      <protection/>
    </xf>
    <xf numFmtId="4" fontId="8" fillId="0" borderId="10" xfId="63" applyNumberFormat="1" applyFont="1" applyFill="1" applyBorder="1" applyAlignment="1" applyProtection="1">
      <alignment horizontal="center" vertical="center" wrapText="1"/>
      <protection/>
    </xf>
    <xf numFmtId="3" fontId="8" fillId="0" borderId="10" xfId="63" applyNumberFormat="1" applyFont="1" applyFill="1" applyBorder="1" applyAlignment="1" applyProtection="1">
      <alignment horizontal="right" vertical="center" wrapText="1"/>
      <protection/>
    </xf>
    <xf numFmtId="3" fontId="8" fillId="0" borderId="11" xfId="63" applyNumberFormat="1" applyFont="1" applyBorder="1" applyAlignment="1" quotePrefix="1">
      <alignment horizontal="right" vertical="center" wrapText="1"/>
      <protection/>
    </xf>
    <xf numFmtId="3" fontId="8" fillId="0" borderId="10" xfId="63" applyNumberFormat="1" applyFont="1" applyBorder="1" applyAlignment="1" quotePrefix="1">
      <alignment horizontal="right" vertical="center" wrapText="1"/>
      <protection/>
    </xf>
    <xf numFmtId="4" fontId="8" fillId="0" borderId="0" xfId="63" applyNumberFormat="1" applyFont="1" applyFill="1" applyBorder="1" applyAlignment="1" applyProtection="1">
      <alignment horizontal="center" wrapText="1"/>
      <protection/>
    </xf>
    <xf numFmtId="4" fontId="10" fillId="0" borderId="0" xfId="63" applyNumberFormat="1" applyFont="1" applyFill="1" applyBorder="1" applyAlignment="1" applyProtection="1">
      <alignment horizontal="center"/>
      <protection/>
    </xf>
    <xf numFmtId="4" fontId="8" fillId="0" borderId="10" xfId="63" applyNumberFormat="1" applyFont="1" applyBorder="1" applyAlignment="1" quotePrefix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1" fillId="0" borderId="13" xfId="63" applyFont="1" applyBorder="1" applyAlignment="1" quotePrefix="1">
      <alignment horizontal="center" vertical="center" wrapText="1"/>
      <protection/>
    </xf>
    <xf numFmtId="0" fontId="41" fillId="0" borderId="14" xfId="63" applyFont="1" applyBorder="1" applyAlignment="1" quotePrefix="1">
      <alignment horizontal="center" vertical="center" wrapText="1"/>
      <protection/>
    </xf>
    <xf numFmtId="4" fontId="5" fillId="0" borderId="14" xfId="62" applyNumberFormat="1" applyFont="1" applyBorder="1" applyAlignment="1">
      <alignment horizontal="center" vertical="center" wrapText="1"/>
      <protection/>
    </xf>
    <xf numFmtId="0" fontId="37" fillId="0" borderId="10" xfId="63" applyFont="1" applyBorder="1" applyAlignment="1" quotePrefix="1">
      <alignment horizontal="center" vertical="center" wrapText="1"/>
      <protection/>
    </xf>
    <xf numFmtId="0" fontId="9" fillId="0" borderId="0" xfId="66" applyFont="1" applyFill="1" applyBorder="1" applyAlignment="1">
      <alignment horizontal="left" vertical="center" wrapText="1"/>
      <protection/>
    </xf>
    <xf numFmtId="0" fontId="9" fillId="0" borderId="0" xfId="68" applyFont="1" applyFill="1" applyBorder="1" applyAlignment="1">
      <alignment horizontal="left" vertical="center" wrapText="1"/>
      <protection/>
    </xf>
    <xf numFmtId="0" fontId="10" fillId="0" borderId="0" xfId="66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0" fillId="0" borderId="0" xfId="68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top" wrapText="1"/>
    </xf>
    <xf numFmtId="49" fontId="43" fillId="0" borderId="14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10" fillId="0" borderId="0" xfId="67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1" fillId="0" borderId="0" xfId="63" applyFont="1" applyBorder="1" applyAlignment="1" quotePrefix="1">
      <alignment horizontal="center" vertical="center" wrapText="1"/>
      <protection/>
    </xf>
    <xf numFmtId="3" fontId="37" fillId="0" borderId="0" xfId="63" applyNumberFormat="1" applyFont="1" applyBorder="1" applyAlignment="1" quotePrefix="1">
      <alignment horizontal="right" vertical="center" wrapText="1"/>
      <protection/>
    </xf>
    <xf numFmtId="0" fontId="9" fillId="0" borderId="0" xfId="67" applyFont="1" applyFill="1" applyBorder="1" applyAlignment="1">
      <alignment horizontal="left" vertical="center" wrapText="1"/>
      <protection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3" fontId="9" fillId="0" borderId="0" xfId="67" applyNumberFormat="1" applyFont="1" applyFill="1" applyBorder="1" applyAlignment="1">
      <alignment horizontal="right" vertical="center" wrapText="1"/>
      <protection/>
    </xf>
    <xf numFmtId="3" fontId="10" fillId="0" borderId="0" xfId="6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0" fillId="0" borderId="0" xfId="64" applyFont="1" applyFill="1" applyBorder="1" applyAlignment="1">
      <alignment horizontal="left" vertical="center" wrapText="1"/>
      <protection/>
    </xf>
    <xf numFmtId="0" fontId="9" fillId="0" borderId="0" xfId="64" applyFont="1" applyFill="1" applyBorder="1" applyAlignment="1">
      <alignment horizontal="left" vertical="center" wrapText="1"/>
      <protection/>
    </xf>
    <xf numFmtId="0" fontId="37" fillId="0" borderId="0" xfId="63" applyFont="1" applyBorder="1" applyAlignment="1" quotePrefix="1">
      <alignment horizontal="left" vertical="center" wrapText="1"/>
      <protection/>
    </xf>
    <xf numFmtId="3" fontId="41" fillId="0" borderId="0" xfId="63" applyNumberFormat="1" applyFont="1" applyBorder="1" applyAlignment="1" quotePrefix="1">
      <alignment horizontal="right" vertical="center" wrapText="1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65" applyFont="1" applyFill="1" applyBorder="1" applyAlignment="1">
      <alignment horizontal="left" vertical="center" wrapText="1"/>
      <protection/>
    </xf>
    <xf numFmtId="0" fontId="10" fillId="0" borderId="0" xfId="65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66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 applyProtection="1" quotePrefix="1">
      <alignment horizontal="left" vertical="center"/>
      <protection/>
    </xf>
    <xf numFmtId="0" fontId="39" fillId="0" borderId="0" xfId="0" applyFont="1" applyAlignment="1" quotePrefix="1">
      <alignment horizontal="left" vertical="center"/>
    </xf>
    <xf numFmtId="0" fontId="38" fillId="0" borderId="0" xfId="0" applyFont="1" applyAlignment="1" quotePrefix="1">
      <alignment horizontal="left" vertical="center"/>
    </xf>
    <xf numFmtId="0" fontId="10" fillId="0" borderId="0" xfId="0" applyNumberFormat="1" applyFont="1" applyFill="1" applyBorder="1" applyAlignment="1" applyProtection="1" quotePrefix="1">
      <alignment horizontal="left" vertical="center"/>
      <protection/>
    </xf>
    <xf numFmtId="0" fontId="9" fillId="0" borderId="0" xfId="0" applyNumberFormat="1" applyFont="1" applyFill="1" applyBorder="1" applyAlignment="1" applyProtection="1" quotePrefix="1">
      <alignment horizontal="left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 quotePrefix="1">
      <alignment horizontal="left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3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0" xfId="63" applyNumberFormat="1" applyFont="1" applyFill="1" applyBorder="1" applyAlignment="1" applyProtection="1">
      <alignment horizontal="center" vertical="center" wrapText="1"/>
      <protection/>
    </xf>
    <xf numFmtId="0" fontId="30" fillId="0" borderId="0" xfId="63" applyNumberFormat="1" applyFont="1" applyFill="1" applyBorder="1" applyAlignment="1" applyProtection="1">
      <alignment horizontal="center" vertical="center"/>
      <protection/>
    </xf>
    <xf numFmtId="0" fontId="30" fillId="0" borderId="0" xfId="63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ob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zlaz" xfId="57"/>
    <cellStyle name="Linked Cell" xfId="58"/>
    <cellStyle name="Naslov" xfId="59"/>
    <cellStyle name="Neutral" xfId="60"/>
    <cellStyle name="Note" xfId="61"/>
    <cellStyle name="Obično_1Prihodi-rashodi2004" xfId="62"/>
    <cellStyle name="Obično_bilanca" xfId="63"/>
    <cellStyle name="Obično_List4" xfId="64"/>
    <cellStyle name="Obično_List5" xfId="65"/>
    <cellStyle name="Obično_List6" xfId="66"/>
    <cellStyle name="Obično_List7" xfId="67"/>
    <cellStyle name="Obično_List9" xfId="68"/>
    <cellStyle name="Output" xfId="69"/>
    <cellStyle name="Percent" xfId="70"/>
    <cellStyle name="Tekst upozorenja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7.57421875" style="23" customWidth="1"/>
    <col min="2" max="2" width="40.7109375" style="23" customWidth="1"/>
    <col min="3" max="3" width="13.421875" style="23" customWidth="1"/>
    <col min="4" max="4" width="16.7109375" style="23" customWidth="1"/>
    <col min="5" max="5" width="13.421875" style="24" customWidth="1"/>
    <col min="6" max="6" width="10.57421875" style="24" customWidth="1"/>
    <col min="7" max="7" width="11.28125" style="24" customWidth="1"/>
    <col min="8" max="8" width="9.140625" style="24" customWidth="1"/>
    <col min="9" max="9" width="14.7109375" style="24" customWidth="1"/>
    <col min="10" max="10" width="15.00390625" style="24" customWidth="1"/>
    <col min="11" max="11" width="15.8515625" style="24" customWidth="1"/>
    <col min="12" max="16384" width="9.140625" style="24" customWidth="1"/>
  </cols>
  <sheetData>
    <row r="2" spans="1:7" ht="66.75" customHeight="1">
      <c r="A2" s="148" t="s">
        <v>213</v>
      </c>
      <c r="B2" s="148"/>
      <c r="C2" s="148"/>
      <c r="D2" s="148"/>
      <c r="E2" s="148"/>
      <c r="F2" s="148"/>
      <c r="G2" s="148"/>
    </row>
    <row r="3" spans="1:7" ht="3.75" customHeight="1" hidden="1">
      <c r="A3" s="1"/>
      <c r="B3" s="1"/>
      <c r="C3" s="1"/>
      <c r="D3" s="1"/>
      <c r="E3" s="1"/>
      <c r="F3" s="1"/>
      <c r="G3" s="1"/>
    </row>
    <row r="4" spans="1:7" ht="25.5" customHeight="1">
      <c r="A4" s="149" t="s">
        <v>8</v>
      </c>
      <c r="B4" s="149"/>
      <c r="C4" s="149"/>
      <c r="D4" s="149"/>
      <c r="E4" s="149"/>
      <c r="F4" s="149"/>
      <c r="G4" s="149"/>
    </row>
    <row r="5" spans="1:7" ht="33" customHeight="1">
      <c r="A5" s="150" t="s">
        <v>1</v>
      </c>
      <c r="B5" s="150"/>
      <c r="C5" s="150"/>
      <c r="D5" s="150"/>
      <c r="E5" s="150"/>
      <c r="F5" s="150"/>
      <c r="G5" s="150"/>
    </row>
    <row r="6" spans="1:7" ht="9" customHeight="1">
      <c r="A6" s="27"/>
      <c r="B6" s="27"/>
      <c r="C6" s="27"/>
      <c r="D6" s="27"/>
      <c r="E6" s="28"/>
      <c r="F6" s="28"/>
      <c r="G6" s="28"/>
    </row>
    <row r="7" spans="1:10" ht="42.75" customHeight="1">
      <c r="A7" s="56" t="s">
        <v>148</v>
      </c>
      <c r="B7" s="56" t="s">
        <v>149</v>
      </c>
      <c r="C7" s="56" t="s">
        <v>214</v>
      </c>
      <c r="D7" s="56" t="s">
        <v>211</v>
      </c>
      <c r="E7" s="47" t="s">
        <v>215</v>
      </c>
      <c r="F7" s="47" t="s">
        <v>164</v>
      </c>
      <c r="G7" s="47" t="s">
        <v>164</v>
      </c>
      <c r="J7" s="40"/>
    </row>
    <row r="8" spans="1:10" ht="18" customHeight="1">
      <c r="A8" s="56"/>
      <c r="B8" s="73">
        <v>1</v>
      </c>
      <c r="C8" s="73">
        <v>2</v>
      </c>
      <c r="D8" s="73">
        <v>3</v>
      </c>
      <c r="E8" s="74">
        <v>4</v>
      </c>
      <c r="F8" s="75" t="s">
        <v>165</v>
      </c>
      <c r="G8" s="75" t="s">
        <v>166</v>
      </c>
      <c r="J8" s="40"/>
    </row>
    <row r="9" spans="1:11" ht="15.75">
      <c r="A9" s="57">
        <v>6</v>
      </c>
      <c r="B9" s="46" t="s">
        <v>0</v>
      </c>
      <c r="C9" s="25">
        <f>'prihodi i rashodi ekon.klas.'!D5</f>
        <v>67529993</v>
      </c>
      <c r="D9" s="25">
        <f>'prihodi i rashodi ekon.klas.'!E5</f>
        <v>60306825</v>
      </c>
      <c r="E9" s="25">
        <f>'prihodi i rashodi ekon.klas.'!F5</f>
        <v>52820268</v>
      </c>
      <c r="F9" s="76">
        <f>E9/C9*100</f>
        <v>78.21749366981277</v>
      </c>
      <c r="G9" s="76">
        <f>E9/D9*100</f>
        <v>87.58588766694318</v>
      </c>
      <c r="I9" s="39"/>
      <c r="J9" s="41"/>
      <c r="K9" s="39"/>
    </row>
    <row r="10" spans="1:11" ht="31.5">
      <c r="A10" s="57">
        <v>7</v>
      </c>
      <c r="B10" s="46" t="s">
        <v>137</v>
      </c>
      <c r="C10" s="78">
        <f>'prihodi i rashodi ekon.klas.'!D29</f>
        <v>32455</v>
      </c>
      <c r="D10" s="78">
        <f>'prihodi i rashodi ekon.klas.'!E29</f>
        <v>0</v>
      </c>
      <c r="E10" s="78">
        <f>'prihodi i rashodi ekon.klas.'!F29</f>
        <v>0</v>
      </c>
      <c r="F10" s="76">
        <f>E10/C10*100</f>
        <v>0</v>
      </c>
      <c r="G10" s="76">
        <v>0</v>
      </c>
      <c r="J10" s="39"/>
      <c r="K10" s="39"/>
    </row>
    <row r="11" spans="1:11" ht="15.75">
      <c r="A11" s="57">
        <v>3</v>
      </c>
      <c r="B11" s="46" t="s">
        <v>10</v>
      </c>
      <c r="C11" s="26">
        <f>'prihodi i rashodi ekon.klas.'!D34</f>
        <v>53763400</v>
      </c>
      <c r="D11" s="26">
        <f>'prihodi i rashodi ekon.klas.'!E34</f>
        <v>57324025</v>
      </c>
      <c r="E11" s="26">
        <f>'prihodi i rashodi ekon.klas.'!F34</f>
        <v>46862678</v>
      </c>
      <c r="F11" s="76">
        <f>E11/C11*100</f>
        <v>87.16464732513197</v>
      </c>
      <c r="G11" s="76">
        <f>E11/D11*100</f>
        <v>81.75050164394423</v>
      </c>
      <c r="J11" s="39"/>
      <c r="K11" s="39"/>
    </row>
    <row r="12" spans="1:11" ht="31.5">
      <c r="A12" s="57">
        <v>4</v>
      </c>
      <c r="B12" s="46" t="s">
        <v>3</v>
      </c>
      <c r="C12" s="78">
        <f>'prihodi i rashodi ekon.klas.'!D91</f>
        <v>42912</v>
      </c>
      <c r="D12" s="78">
        <f>'prihodi i rashodi ekon.klas.'!E91</f>
        <v>53800</v>
      </c>
      <c r="E12" s="78">
        <f>'prihodi i rashodi ekon.klas.'!F91</f>
        <v>21371</v>
      </c>
      <c r="F12" s="76">
        <f>E12/C12*100</f>
        <v>49.8019202087994</v>
      </c>
      <c r="G12" s="76">
        <f>E12/D12*100</f>
        <v>39.72304832713755</v>
      </c>
      <c r="I12" s="39"/>
      <c r="J12" s="39"/>
      <c r="K12" s="39"/>
    </row>
    <row r="13" spans="1:11" ht="15.75">
      <c r="A13" s="57"/>
      <c r="B13" s="46" t="s">
        <v>9</v>
      </c>
      <c r="C13" s="26">
        <f>((C9+C10)-(C11+C12))</f>
        <v>13756136</v>
      </c>
      <c r="D13" s="26">
        <f>((D9+D10)-(D11+D12))</f>
        <v>2929000</v>
      </c>
      <c r="E13" s="26">
        <f>((E9+E10)-(E11+E12))</f>
        <v>5936219</v>
      </c>
      <c r="F13" s="76">
        <f>E13/C13*100</f>
        <v>43.153244486678524</v>
      </c>
      <c r="G13" s="76">
        <f>E13/D13*100</f>
        <v>202.670501877774</v>
      </c>
      <c r="J13" s="39"/>
      <c r="K13" s="39"/>
    </row>
    <row r="14" spans="1:11" ht="15.75">
      <c r="A14" s="30"/>
      <c r="B14" s="30"/>
      <c r="C14" s="30"/>
      <c r="D14" s="30"/>
      <c r="E14" s="28"/>
      <c r="F14" s="28"/>
      <c r="G14" s="28"/>
      <c r="J14" s="39"/>
      <c r="K14" s="39"/>
    </row>
    <row r="15" spans="1:11" ht="18.75">
      <c r="A15" s="151" t="s">
        <v>4</v>
      </c>
      <c r="B15" s="151"/>
      <c r="C15" s="151"/>
      <c r="D15" s="151"/>
      <c r="E15" s="151"/>
      <c r="F15" s="151"/>
      <c r="G15" s="151"/>
      <c r="J15" s="39"/>
      <c r="K15" s="39"/>
    </row>
    <row r="16" spans="1:11" ht="9" customHeight="1">
      <c r="A16" s="31"/>
      <c r="B16" s="30"/>
      <c r="C16" s="30"/>
      <c r="D16" s="30"/>
      <c r="E16" s="28"/>
      <c r="F16" s="28"/>
      <c r="G16" s="28"/>
      <c r="J16" s="39"/>
      <c r="K16" s="39"/>
    </row>
    <row r="17" spans="1:11" ht="42.75" customHeight="1">
      <c r="A17" s="56" t="s">
        <v>148</v>
      </c>
      <c r="B17" s="56" t="s">
        <v>149</v>
      </c>
      <c r="C17" s="56" t="s">
        <v>214</v>
      </c>
      <c r="D17" s="56" t="s">
        <v>211</v>
      </c>
      <c r="E17" s="47" t="s">
        <v>215</v>
      </c>
      <c r="F17" s="47" t="s">
        <v>164</v>
      </c>
      <c r="G17" s="47" t="s">
        <v>164</v>
      </c>
      <c r="J17" s="39"/>
      <c r="K17" s="39"/>
    </row>
    <row r="18" spans="1:11" ht="31.5">
      <c r="A18" s="57">
        <v>8</v>
      </c>
      <c r="B18" s="46" t="s">
        <v>11</v>
      </c>
      <c r="C18" s="78">
        <f>'račun financ.ekon.klas.'!D5</f>
        <v>0</v>
      </c>
      <c r="D18" s="78">
        <f>'račun financ.ekon.klas.'!E5</f>
        <v>0</v>
      </c>
      <c r="E18" s="78">
        <f>'račun financ.ekon.klas.'!F5</f>
        <v>0</v>
      </c>
      <c r="F18" s="77">
        <v>0</v>
      </c>
      <c r="G18" s="77">
        <v>0</v>
      </c>
      <c r="I18" s="39"/>
      <c r="J18" s="39"/>
      <c r="K18" s="39"/>
    </row>
    <row r="19" spans="1:11" ht="31.5">
      <c r="A19" s="57">
        <v>5</v>
      </c>
      <c r="B19" s="46" t="s">
        <v>7</v>
      </c>
      <c r="C19" s="78">
        <f>'račun financ.ekon.klas.'!D9</f>
        <v>7392940</v>
      </c>
      <c r="D19" s="78">
        <f>'račun financ.ekon.klas.'!E9</f>
        <v>2929000</v>
      </c>
      <c r="E19" s="78">
        <f>'račun financ.ekon.klas.'!F9</f>
        <v>2928087</v>
      </c>
      <c r="F19" s="77">
        <f>E19/C19*100</f>
        <v>39.60653001376989</v>
      </c>
      <c r="G19" s="77">
        <f>E19/D19*100</f>
        <v>99.9688289518607</v>
      </c>
      <c r="I19" s="39"/>
      <c r="J19" s="39"/>
      <c r="K19" s="39"/>
    </row>
    <row r="20" spans="1:11" ht="18.75" customHeight="1">
      <c r="A20" s="57"/>
      <c r="B20" s="46" t="s">
        <v>5</v>
      </c>
      <c r="C20" s="78">
        <f>C18-C19</f>
        <v>-7392940</v>
      </c>
      <c r="D20" s="78">
        <f>D18-D19</f>
        <v>-2929000</v>
      </c>
      <c r="E20" s="78">
        <f>E18-E19</f>
        <v>-2928087</v>
      </c>
      <c r="F20" s="77">
        <f>E20/C20*100</f>
        <v>39.60653001376989</v>
      </c>
      <c r="G20" s="77">
        <f>E20/D20*100</f>
        <v>99.9688289518607</v>
      </c>
      <c r="I20" s="39"/>
      <c r="J20" s="39"/>
      <c r="K20" s="39"/>
    </row>
    <row r="21" spans="1:11" ht="15.75">
      <c r="A21" s="54"/>
      <c r="B21" s="54"/>
      <c r="C21" s="54"/>
      <c r="D21" s="54"/>
      <c r="E21" s="55"/>
      <c r="F21" s="81"/>
      <c r="G21" s="81"/>
      <c r="I21" s="39"/>
      <c r="J21" s="39"/>
      <c r="K21" s="39"/>
    </row>
    <row r="22" spans="1:11" ht="23.25" customHeight="1">
      <c r="A22" s="151" t="s">
        <v>138</v>
      </c>
      <c r="B22" s="151"/>
      <c r="C22" s="151"/>
      <c r="D22" s="151"/>
      <c r="E22" s="151"/>
      <c r="F22" s="151"/>
      <c r="G22" s="151"/>
      <c r="I22" s="39"/>
      <c r="J22" s="39"/>
      <c r="K22" s="39"/>
    </row>
    <row r="23" spans="1:11" ht="13.5" customHeight="1">
      <c r="A23" s="31"/>
      <c r="B23" s="30"/>
      <c r="C23" s="30"/>
      <c r="D23" s="30"/>
      <c r="E23" s="28"/>
      <c r="F23" s="82"/>
      <c r="G23" s="82"/>
      <c r="I23" s="39"/>
      <c r="J23" s="39"/>
      <c r="K23" s="39"/>
    </row>
    <row r="24" spans="1:11" ht="42.75" customHeight="1">
      <c r="A24" s="29"/>
      <c r="B24" s="56" t="s">
        <v>149</v>
      </c>
      <c r="C24" s="56" t="s">
        <v>214</v>
      </c>
      <c r="D24" s="56" t="s">
        <v>211</v>
      </c>
      <c r="E24" s="47" t="s">
        <v>215</v>
      </c>
      <c r="F24" s="47" t="s">
        <v>164</v>
      </c>
      <c r="G24" s="47" t="s">
        <v>164</v>
      </c>
      <c r="I24" s="39"/>
      <c r="J24" s="39"/>
      <c r="K24" s="39"/>
    </row>
    <row r="25" spans="1:11" ht="31.5">
      <c r="A25" s="46"/>
      <c r="B25" s="46" t="s">
        <v>205</v>
      </c>
      <c r="C25" s="79">
        <v>6070630</v>
      </c>
      <c r="D25" s="79">
        <v>0</v>
      </c>
      <c r="E25" s="78">
        <v>12433825</v>
      </c>
      <c r="F25" s="77">
        <f>E25/C25*100</f>
        <v>204.81935153353112</v>
      </c>
      <c r="G25" s="77">
        <v>0</v>
      </c>
      <c r="I25" s="39"/>
      <c r="J25" s="39"/>
      <c r="K25" s="39"/>
    </row>
    <row r="26" spans="1:11" ht="11.25" customHeight="1">
      <c r="A26" s="54"/>
      <c r="B26" s="54"/>
      <c r="C26" s="58"/>
      <c r="D26" s="58"/>
      <c r="E26" s="55"/>
      <c r="F26" s="81"/>
      <c r="G26" s="81"/>
      <c r="I26" s="39"/>
      <c r="J26" s="39"/>
      <c r="K26" s="39"/>
    </row>
    <row r="27" spans="1:11" ht="15.75">
      <c r="A27" s="54"/>
      <c r="B27" s="54"/>
      <c r="C27" s="58"/>
      <c r="D27" s="58"/>
      <c r="E27" s="55"/>
      <c r="F27" s="81"/>
      <c r="G27" s="81"/>
      <c r="I27" s="39"/>
      <c r="J27" s="39"/>
      <c r="K27" s="39"/>
    </row>
    <row r="28" spans="1:11" ht="47.25">
      <c r="A28" s="46"/>
      <c r="B28" s="46" t="s">
        <v>139</v>
      </c>
      <c r="C28" s="79">
        <f>C13+C20+C25</f>
        <v>12433826</v>
      </c>
      <c r="D28" s="79">
        <f>D13+D20+D25</f>
        <v>0</v>
      </c>
      <c r="E28" s="80">
        <f>E13+E20+E25</f>
        <v>15441957</v>
      </c>
      <c r="F28" s="83">
        <f>E28/C28*100</f>
        <v>124.19312446547023</v>
      </c>
      <c r="G28" s="83">
        <f>D28/E28*100</f>
        <v>0</v>
      </c>
      <c r="J28" s="39"/>
      <c r="K28" s="39"/>
    </row>
    <row r="29" spans="10:11" ht="15.75">
      <c r="J29" s="39"/>
      <c r="K29" s="39"/>
    </row>
  </sheetData>
  <sheetProtection/>
  <mergeCells count="5">
    <mergeCell ref="A2:G2"/>
    <mergeCell ref="A4:G4"/>
    <mergeCell ref="A5:G5"/>
    <mergeCell ref="A15:G15"/>
    <mergeCell ref="A22:G22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7"/>
  <sheetViews>
    <sheetView zoomScalePageLayoutView="0" workbookViewId="0" topLeftCell="A1">
      <selection activeCell="H104" sqref="H104"/>
    </sheetView>
  </sheetViews>
  <sheetFormatPr defaultColWidth="9.140625" defaultRowHeight="12.75"/>
  <cols>
    <col min="1" max="1" width="4.28125" style="6" customWidth="1"/>
    <col min="2" max="2" width="4.421875" style="6" customWidth="1"/>
    <col min="3" max="3" width="44.8515625" style="7" customWidth="1"/>
    <col min="4" max="4" width="13.7109375" style="7" customWidth="1"/>
    <col min="5" max="5" width="13.140625" style="7" customWidth="1"/>
    <col min="6" max="6" width="13.7109375" style="7" customWidth="1"/>
    <col min="7" max="8" width="9.57421875" style="7" customWidth="1"/>
    <col min="9" max="9" width="17.00390625" style="7" customWidth="1"/>
    <col min="10" max="10" width="20.28125" style="7" customWidth="1"/>
    <col min="11" max="11" width="12.421875" style="7" customWidth="1"/>
    <col min="12" max="16384" width="9.140625" style="7" customWidth="1"/>
  </cols>
  <sheetData>
    <row r="1" spans="1:8" ht="30" customHeight="1">
      <c r="A1" s="152" t="s">
        <v>1</v>
      </c>
      <c r="B1" s="152"/>
      <c r="C1" s="152"/>
      <c r="D1" s="152"/>
      <c r="E1" s="152"/>
      <c r="F1" s="152"/>
      <c r="G1" s="152"/>
      <c r="H1" s="152"/>
    </row>
    <row r="2" spans="1:8" ht="27.75" customHeight="1">
      <c r="A2" s="153" t="s">
        <v>173</v>
      </c>
      <c r="B2" s="153"/>
      <c r="C2" s="153"/>
      <c r="D2" s="153"/>
      <c r="E2" s="153"/>
      <c r="F2" s="153"/>
      <c r="G2" s="153"/>
      <c r="H2" s="153"/>
    </row>
    <row r="3" spans="1:8" s="3" customFormat="1" ht="52.5" customHeight="1">
      <c r="A3" s="84"/>
      <c r="B3" s="72"/>
      <c r="C3" s="44" t="s">
        <v>174</v>
      </c>
      <c r="D3" s="56" t="s">
        <v>214</v>
      </c>
      <c r="E3" s="56" t="s">
        <v>211</v>
      </c>
      <c r="F3" s="47" t="s">
        <v>215</v>
      </c>
      <c r="G3" s="47" t="s">
        <v>164</v>
      </c>
      <c r="H3" s="47" t="s">
        <v>164</v>
      </c>
    </row>
    <row r="4" spans="1:8" s="3" customFormat="1" ht="12.75" customHeight="1">
      <c r="A4" s="84"/>
      <c r="B4" s="85"/>
      <c r="C4" s="73">
        <v>1</v>
      </c>
      <c r="D4" s="73">
        <v>2</v>
      </c>
      <c r="E4" s="73">
        <v>3</v>
      </c>
      <c r="F4" s="74">
        <v>4</v>
      </c>
      <c r="G4" s="75" t="s">
        <v>165</v>
      </c>
      <c r="H4" s="75" t="s">
        <v>166</v>
      </c>
    </row>
    <row r="5" spans="1:8" s="3" customFormat="1" ht="25.5" customHeight="1">
      <c r="A5" s="93">
        <v>6</v>
      </c>
      <c r="B5" s="93"/>
      <c r="C5" s="107" t="s">
        <v>0</v>
      </c>
      <c r="D5" s="108">
        <f>D6+D13+D20+D23+D28</f>
        <v>67529993</v>
      </c>
      <c r="E5" s="108">
        <f>E6+E13+E20+E23+E28</f>
        <v>60306825</v>
      </c>
      <c r="F5" s="108">
        <f>F6+F13+F20+F23+D28</f>
        <v>52820268</v>
      </c>
      <c r="G5" s="109">
        <f>F5/D5*100</f>
        <v>78.21749366981277</v>
      </c>
      <c r="H5" s="109">
        <f>F5/E5*100</f>
        <v>87.58588766694318</v>
      </c>
    </row>
    <row r="6" spans="1:8" s="2" customFormat="1" ht="25.5">
      <c r="A6" s="93">
        <v>63</v>
      </c>
      <c r="B6" s="107"/>
      <c r="C6" s="107" t="s">
        <v>114</v>
      </c>
      <c r="D6" s="110">
        <f>D7+D9+D11</f>
        <v>33142002</v>
      </c>
      <c r="E6" s="110">
        <f>E7+E9+E11</f>
        <v>11900000</v>
      </c>
      <c r="F6" s="110">
        <f>F7+F9+F11</f>
        <v>14584253</v>
      </c>
      <c r="G6" s="109">
        <f aca="true" t="shared" si="0" ref="G6:G69">F6/D6*100</f>
        <v>44.00534705175625</v>
      </c>
      <c r="H6" s="109">
        <f aca="true" t="shared" si="1" ref="H6:H69">F6/E6*100</f>
        <v>122.55674789915967</v>
      </c>
    </row>
    <row r="7" spans="1:8" s="2" customFormat="1" ht="25.5">
      <c r="A7" s="93">
        <v>632</v>
      </c>
      <c r="B7" s="107"/>
      <c r="C7" s="107" t="s">
        <v>118</v>
      </c>
      <c r="D7" s="110">
        <f>D8</f>
        <v>0</v>
      </c>
      <c r="E7" s="110">
        <v>0</v>
      </c>
      <c r="F7" s="110">
        <f>F8</f>
        <v>0</v>
      </c>
      <c r="G7" s="109">
        <v>0</v>
      </c>
      <c r="H7" s="109">
        <v>0</v>
      </c>
    </row>
    <row r="8" spans="1:8" s="2" customFormat="1" ht="12.75">
      <c r="A8" s="93"/>
      <c r="B8" s="103">
        <v>6323</v>
      </c>
      <c r="C8" s="103" t="s">
        <v>119</v>
      </c>
      <c r="D8" s="111">
        <v>0</v>
      </c>
      <c r="E8" s="111">
        <v>0</v>
      </c>
      <c r="F8" s="111">
        <v>0</v>
      </c>
      <c r="G8" s="109">
        <v>0</v>
      </c>
      <c r="H8" s="109">
        <v>0</v>
      </c>
    </row>
    <row r="9" spans="1:8" s="2" customFormat="1" ht="12.75">
      <c r="A9" s="93">
        <v>633</v>
      </c>
      <c r="B9" s="107"/>
      <c r="C9" s="107" t="s">
        <v>115</v>
      </c>
      <c r="D9" s="110">
        <f>D10</f>
        <v>15796360</v>
      </c>
      <c r="E9" s="110">
        <f>E10</f>
        <v>11900000</v>
      </c>
      <c r="F9" s="110">
        <f>F10</f>
        <v>14584253</v>
      </c>
      <c r="G9" s="109">
        <f t="shared" si="0"/>
        <v>92.3266689287912</v>
      </c>
      <c r="H9" s="109">
        <f t="shared" si="1"/>
        <v>122.55674789915967</v>
      </c>
    </row>
    <row r="10" spans="1:8" s="2" customFormat="1" ht="12.75">
      <c r="A10" s="95"/>
      <c r="B10" s="103">
        <v>6331</v>
      </c>
      <c r="C10" s="103" t="s">
        <v>116</v>
      </c>
      <c r="D10" s="111">
        <v>15796360</v>
      </c>
      <c r="E10" s="113">
        <v>11900000</v>
      </c>
      <c r="F10" s="113">
        <v>14584253</v>
      </c>
      <c r="G10" s="109">
        <f t="shared" si="0"/>
        <v>92.3266689287912</v>
      </c>
      <c r="H10" s="109">
        <f t="shared" si="1"/>
        <v>122.55674789915967</v>
      </c>
    </row>
    <row r="11" spans="1:8" s="2" customFormat="1" ht="12.75">
      <c r="A11" s="93">
        <v>634</v>
      </c>
      <c r="B11" s="103"/>
      <c r="C11" s="107" t="s">
        <v>142</v>
      </c>
      <c r="D11" s="110">
        <f>D12</f>
        <v>17345642</v>
      </c>
      <c r="E11" s="110">
        <f>E12</f>
        <v>0</v>
      </c>
      <c r="F11" s="110">
        <f>F12</f>
        <v>0</v>
      </c>
      <c r="G11" s="109">
        <f t="shared" si="0"/>
        <v>0</v>
      </c>
      <c r="H11" s="109">
        <v>0</v>
      </c>
    </row>
    <row r="12" spans="1:8" s="2" customFormat="1" ht="25.5">
      <c r="A12" s="95"/>
      <c r="B12" s="103">
        <v>6341</v>
      </c>
      <c r="C12" s="103" t="s">
        <v>143</v>
      </c>
      <c r="D12" s="111">
        <v>17345642</v>
      </c>
      <c r="E12" s="113">
        <v>0</v>
      </c>
      <c r="F12" s="113">
        <v>0</v>
      </c>
      <c r="G12" s="109">
        <f t="shared" si="0"/>
        <v>0</v>
      </c>
      <c r="H12" s="109">
        <v>0</v>
      </c>
    </row>
    <row r="13" spans="1:8" s="3" customFormat="1" ht="12.75">
      <c r="A13" s="93">
        <v>64</v>
      </c>
      <c r="B13" s="93"/>
      <c r="C13" s="107" t="s">
        <v>96</v>
      </c>
      <c r="D13" s="108">
        <f>D14+D18</f>
        <v>34144859</v>
      </c>
      <c r="E13" s="108">
        <f>E14+E18</f>
        <v>35276000</v>
      </c>
      <c r="F13" s="108">
        <f>F14+F18</f>
        <v>37525230</v>
      </c>
      <c r="G13" s="109">
        <f t="shared" si="0"/>
        <v>109.90008774088069</v>
      </c>
      <c r="H13" s="109">
        <f t="shared" si="1"/>
        <v>106.37609139358204</v>
      </c>
    </row>
    <row r="14" spans="1:8" s="3" customFormat="1" ht="12.75">
      <c r="A14" s="107" t="s">
        <v>97</v>
      </c>
      <c r="B14" s="93"/>
      <c r="C14" s="107" t="s">
        <v>98</v>
      </c>
      <c r="D14" s="108">
        <f>SUM(D15:D17)</f>
        <v>118</v>
      </c>
      <c r="E14" s="108">
        <f>SUM(E15:E17)</f>
        <v>6000</v>
      </c>
      <c r="F14" s="108">
        <f>SUM(F15:F17)</f>
        <v>2062</v>
      </c>
      <c r="G14" s="109">
        <f t="shared" si="0"/>
        <v>1747.457627118644</v>
      </c>
      <c r="H14" s="109">
        <f t="shared" si="1"/>
        <v>34.36666666666667</v>
      </c>
    </row>
    <row r="15" spans="1:8" s="2" customFormat="1" ht="12.75">
      <c r="A15" s="95"/>
      <c r="B15" s="103" t="s">
        <v>24</v>
      </c>
      <c r="C15" s="103" t="s">
        <v>25</v>
      </c>
      <c r="D15" s="111">
        <v>112</v>
      </c>
      <c r="E15" s="113">
        <v>1000</v>
      </c>
      <c r="F15" s="113">
        <v>164</v>
      </c>
      <c r="G15" s="109">
        <f t="shared" si="0"/>
        <v>146.42857142857142</v>
      </c>
      <c r="H15" s="109">
        <f t="shared" si="1"/>
        <v>16.400000000000002</v>
      </c>
    </row>
    <row r="16" spans="1:8" s="2" customFormat="1" ht="12.75">
      <c r="A16" s="95"/>
      <c r="B16" s="103" t="s">
        <v>26</v>
      </c>
      <c r="C16" s="103" t="s">
        <v>27</v>
      </c>
      <c r="D16" s="111">
        <v>6</v>
      </c>
      <c r="E16" s="113">
        <v>5000</v>
      </c>
      <c r="F16" s="113">
        <v>1898</v>
      </c>
      <c r="G16" s="109">
        <f t="shared" si="0"/>
        <v>31633.333333333332</v>
      </c>
      <c r="H16" s="109">
        <f t="shared" si="1"/>
        <v>37.96</v>
      </c>
    </row>
    <row r="17" spans="1:8" s="2" customFormat="1" ht="12.75">
      <c r="A17" s="95"/>
      <c r="B17" s="103" t="s">
        <v>105</v>
      </c>
      <c r="C17" s="103" t="s">
        <v>106</v>
      </c>
      <c r="D17" s="111">
        <v>0</v>
      </c>
      <c r="E17" s="113">
        <v>0</v>
      </c>
      <c r="F17" s="113">
        <v>0</v>
      </c>
      <c r="G17" s="109">
        <v>0</v>
      </c>
      <c r="H17" s="109">
        <v>0</v>
      </c>
    </row>
    <row r="18" spans="1:8" s="3" customFormat="1" ht="12.75">
      <c r="A18" s="107" t="s">
        <v>99</v>
      </c>
      <c r="B18" s="93"/>
      <c r="C18" s="107" t="s">
        <v>100</v>
      </c>
      <c r="D18" s="108">
        <f>D19</f>
        <v>34144741</v>
      </c>
      <c r="E18" s="108">
        <f>E19</f>
        <v>35270000</v>
      </c>
      <c r="F18" s="108">
        <f>F19</f>
        <v>37523168</v>
      </c>
      <c r="G18" s="109">
        <f t="shared" si="0"/>
        <v>109.89442854464761</v>
      </c>
      <c r="H18" s="109">
        <f t="shared" si="1"/>
        <v>106.38834136660051</v>
      </c>
    </row>
    <row r="19" spans="1:8" s="2" customFormat="1" ht="12.75">
      <c r="A19" s="95"/>
      <c r="B19" s="103" t="s">
        <v>107</v>
      </c>
      <c r="C19" s="103" t="s">
        <v>108</v>
      </c>
      <c r="D19" s="113">
        <v>34144741</v>
      </c>
      <c r="E19" s="113">
        <v>35270000</v>
      </c>
      <c r="F19" s="113">
        <v>37523168</v>
      </c>
      <c r="G19" s="109">
        <f t="shared" si="0"/>
        <v>109.89442854464761</v>
      </c>
      <c r="H19" s="109">
        <f t="shared" si="1"/>
        <v>106.38834136660051</v>
      </c>
    </row>
    <row r="20" spans="1:8" s="3" customFormat="1" ht="25.5">
      <c r="A20" s="93">
        <v>65</v>
      </c>
      <c r="B20" s="93"/>
      <c r="C20" s="107" t="s">
        <v>117</v>
      </c>
      <c r="D20" s="108">
        <f aca="true" t="shared" si="2" ref="D20:F21">D21</f>
        <v>238026</v>
      </c>
      <c r="E20" s="108">
        <f t="shared" si="2"/>
        <v>21000</v>
      </c>
      <c r="F20" s="108">
        <f t="shared" si="2"/>
        <v>33815</v>
      </c>
      <c r="G20" s="109">
        <f t="shared" si="0"/>
        <v>14.206431230201744</v>
      </c>
      <c r="H20" s="109">
        <f t="shared" si="1"/>
        <v>161.02380952380952</v>
      </c>
    </row>
    <row r="21" spans="1:8" s="3" customFormat="1" ht="12.75">
      <c r="A21" s="107" t="s">
        <v>59</v>
      </c>
      <c r="B21" s="93"/>
      <c r="C21" s="107" t="s">
        <v>60</v>
      </c>
      <c r="D21" s="108">
        <f t="shared" si="2"/>
        <v>238026</v>
      </c>
      <c r="E21" s="108">
        <f t="shared" si="2"/>
        <v>21000</v>
      </c>
      <c r="F21" s="108">
        <f t="shared" si="2"/>
        <v>33815</v>
      </c>
      <c r="G21" s="109">
        <f t="shared" si="0"/>
        <v>14.206431230201744</v>
      </c>
      <c r="H21" s="109">
        <f t="shared" si="1"/>
        <v>161.02380952380952</v>
      </c>
    </row>
    <row r="22" spans="1:8" s="2" customFormat="1" ht="12.75">
      <c r="A22" s="95"/>
      <c r="B22" s="103" t="s">
        <v>85</v>
      </c>
      <c r="C22" s="103" t="s">
        <v>37</v>
      </c>
      <c r="D22" s="111">
        <v>238026</v>
      </c>
      <c r="E22" s="113">
        <v>21000</v>
      </c>
      <c r="F22" s="113">
        <v>33815</v>
      </c>
      <c r="G22" s="109">
        <f t="shared" si="0"/>
        <v>14.206431230201744</v>
      </c>
      <c r="H22" s="109">
        <f t="shared" si="1"/>
        <v>161.02380952380952</v>
      </c>
    </row>
    <row r="23" spans="1:8" s="2" customFormat="1" ht="12.75">
      <c r="A23" s="93">
        <v>68</v>
      </c>
      <c r="B23" s="93"/>
      <c r="C23" s="107" t="s">
        <v>159</v>
      </c>
      <c r="D23" s="108">
        <f>D24+D26</f>
        <v>5106</v>
      </c>
      <c r="E23" s="108">
        <f>E24+E26</f>
        <v>676000</v>
      </c>
      <c r="F23" s="108">
        <f>F24+F26</f>
        <v>676970</v>
      </c>
      <c r="G23" s="109">
        <f t="shared" si="0"/>
        <v>13258.323540932235</v>
      </c>
      <c r="H23" s="109">
        <f t="shared" si="1"/>
        <v>100.14349112426035</v>
      </c>
    </row>
    <row r="24" spans="1:8" s="2" customFormat="1" ht="12.75">
      <c r="A24" s="107">
        <v>681</v>
      </c>
      <c r="B24" s="93"/>
      <c r="C24" s="107" t="s">
        <v>212</v>
      </c>
      <c r="D24" s="108">
        <f>D25</f>
        <v>0</v>
      </c>
      <c r="E24" s="108">
        <f>E25</f>
        <v>20000</v>
      </c>
      <c r="F24" s="108">
        <f>F25</f>
        <v>20000</v>
      </c>
      <c r="G24" s="109">
        <v>0</v>
      </c>
      <c r="H24" s="109">
        <f t="shared" si="1"/>
        <v>100</v>
      </c>
    </row>
    <row r="25" spans="1:8" s="2" customFormat="1" ht="12.75">
      <c r="A25" s="95"/>
      <c r="B25" s="103">
        <v>6819</v>
      </c>
      <c r="C25" s="103" t="s">
        <v>162</v>
      </c>
      <c r="D25" s="111">
        <v>0</v>
      </c>
      <c r="E25" s="113">
        <v>20000</v>
      </c>
      <c r="F25" s="113">
        <v>20000</v>
      </c>
      <c r="G25" s="109">
        <v>0</v>
      </c>
      <c r="H25" s="109">
        <f t="shared" si="1"/>
        <v>100</v>
      </c>
    </row>
    <row r="26" spans="1:8" ht="12.75">
      <c r="A26" s="107">
        <v>683</v>
      </c>
      <c r="B26" s="93"/>
      <c r="C26" s="107" t="s">
        <v>160</v>
      </c>
      <c r="D26" s="108">
        <f>D27</f>
        <v>5106</v>
      </c>
      <c r="E26" s="108">
        <f>E27</f>
        <v>656000</v>
      </c>
      <c r="F26" s="108">
        <f>F27</f>
        <v>656970</v>
      </c>
      <c r="G26" s="109">
        <f t="shared" si="0"/>
        <v>12866.62749706228</v>
      </c>
      <c r="H26" s="109">
        <f t="shared" si="1"/>
        <v>100.14786585365853</v>
      </c>
    </row>
    <row r="27" spans="1:8" ht="12.75">
      <c r="A27" s="95"/>
      <c r="B27" s="103">
        <v>6831</v>
      </c>
      <c r="C27" s="103" t="s">
        <v>160</v>
      </c>
      <c r="D27" s="111">
        <v>5106</v>
      </c>
      <c r="E27" s="113">
        <v>656000</v>
      </c>
      <c r="F27" s="113">
        <v>656970</v>
      </c>
      <c r="G27" s="109">
        <f t="shared" si="0"/>
        <v>12866.62749706228</v>
      </c>
      <c r="H27" s="109">
        <f t="shared" si="1"/>
        <v>100.14786585365853</v>
      </c>
    </row>
    <row r="28" spans="1:8" ht="12.75">
      <c r="A28" s="93">
        <v>922</v>
      </c>
      <c r="B28" s="107"/>
      <c r="C28" s="107" t="s">
        <v>206</v>
      </c>
      <c r="D28" s="110">
        <v>0</v>
      </c>
      <c r="E28" s="108">
        <v>12433825</v>
      </c>
      <c r="F28" s="108">
        <v>0</v>
      </c>
      <c r="G28" s="109">
        <v>0</v>
      </c>
      <c r="H28" s="109">
        <f t="shared" si="1"/>
        <v>0</v>
      </c>
    </row>
    <row r="29" spans="1:8" ht="12.75">
      <c r="A29" s="93">
        <v>7</v>
      </c>
      <c r="B29" s="93"/>
      <c r="C29" s="107" t="s">
        <v>137</v>
      </c>
      <c r="D29" s="108">
        <f aca="true" t="shared" si="3" ref="D29:F30">D30</f>
        <v>32455</v>
      </c>
      <c r="E29" s="108">
        <f t="shared" si="3"/>
        <v>0</v>
      </c>
      <c r="F29" s="108">
        <f t="shared" si="3"/>
        <v>0</v>
      </c>
      <c r="G29" s="109">
        <f t="shared" si="0"/>
        <v>0</v>
      </c>
      <c r="H29" s="109">
        <v>0</v>
      </c>
    </row>
    <row r="30" spans="1:8" ht="12.75">
      <c r="A30" s="93">
        <v>72</v>
      </c>
      <c r="B30" s="107"/>
      <c r="C30" s="107" t="s">
        <v>170</v>
      </c>
      <c r="D30" s="110">
        <f t="shared" si="3"/>
        <v>32455</v>
      </c>
      <c r="E30" s="110">
        <f t="shared" si="3"/>
        <v>0</v>
      </c>
      <c r="F30" s="110">
        <f t="shared" si="3"/>
        <v>0</v>
      </c>
      <c r="G30" s="109">
        <f t="shared" si="0"/>
        <v>0</v>
      </c>
      <c r="H30" s="109">
        <v>0</v>
      </c>
    </row>
    <row r="31" spans="1:8" ht="12.75">
      <c r="A31" s="93">
        <v>723</v>
      </c>
      <c r="B31" s="107"/>
      <c r="C31" s="107" t="s">
        <v>171</v>
      </c>
      <c r="D31" s="110">
        <f>D32</f>
        <v>32455</v>
      </c>
      <c r="E31" s="110">
        <f>E32</f>
        <v>0</v>
      </c>
      <c r="F31" s="110">
        <f>F32</f>
        <v>0</v>
      </c>
      <c r="G31" s="109">
        <f t="shared" si="0"/>
        <v>0</v>
      </c>
      <c r="H31" s="109">
        <v>0</v>
      </c>
    </row>
    <row r="32" spans="1:8" ht="12.75">
      <c r="A32" s="93"/>
      <c r="B32" s="103">
        <v>7231</v>
      </c>
      <c r="C32" s="103" t="s">
        <v>172</v>
      </c>
      <c r="D32" s="111">
        <v>32455</v>
      </c>
      <c r="E32" s="111">
        <v>0</v>
      </c>
      <c r="F32" s="111">
        <v>0</v>
      </c>
      <c r="G32" s="109">
        <f t="shared" si="0"/>
        <v>0</v>
      </c>
      <c r="H32" s="109">
        <v>0</v>
      </c>
    </row>
    <row r="33" spans="1:8" ht="12.75">
      <c r="A33" s="93"/>
      <c r="B33" s="103"/>
      <c r="C33" s="103"/>
      <c r="D33" s="111"/>
      <c r="E33" s="111"/>
      <c r="F33" s="111"/>
      <c r="G33" s="109">
        <v>0</v>
      </c>
      <c r="H33" s="109">
        <v>0</v>
      </c>
    </row>
    <row r="34" spans="1:8" ht="12.75">
      <c r="A34" s="93">
        <v>3</v>
      </c>
      <c r="B34" s="93"/>
      <c r="C34" s="115" t="s">
        <v>2</v>
      </c>
      <c r="D34" s="108">
        <f>D35+D44+D75+D84+D87</f>
        <v>53763400</v>
      </c>
      <c r="E34" s="108">
        <f>E35+E44+E75+E84+E87</f>
        <v>57324025</v>
      </c>
      <c r="F34" s="108">
        <f>F35+F44+F75+F84+F87</f>
        <v>46862678</v>
      </c>
      <c r="G34" s="109">
        <f t="shared" si="0"/>
        <v>87.16464732513197</v>
      </c>
      <c r="H34" s="109">
        <f t="shared" si="1"/>
        <v>81.75050164394423</v>
      </c>
    </row>
    <row r="35" spans="1:8" ht="12.75">
      <c r="A35" s="93">
        <v>31</v>
      </c>
      <c r="B35" s="93"/>
      <c r="C35" s="115" t="s">
        <v>90</v>
      </c>
      <c r="D35" s="108">
        <f>D36+D39+D41</f>
        <v>2159844</v>
      </c>
      <c r="E35" s="108">
        <f>E36+E39+E41</f>
        <v>2473700</v>
      </c>
      <c r="F35" s="108">
        <f>F36+F39+F41</f>
        <v>2374224</v>
      </c>
      <c r="G35" s="109">
        <f t="shared" si="0"/>
        <v>109.9257168573286</v>
      </c>
      <c r="H35" s="109">
        <f t="shared" si="1"/>
        <v>95.97865545539072</v>
      </c>
    </row>
    <row r="36" spans="1:8" ht="12.75">
      <c r="A36" s="115" t="s">
        <v>91</v>
      </c>
      <c r="B36" s="93"/>
      <c r="C36" s="115" t="s">
        <v>92</v>
      </c>
      <c r="D36" s="108">
        <f>D37+D38</f>
        <v>1786042</v>
      </c>
      <c r="E36" s="108">
        <f>E37+E38</f>
        <v>2000000</v>
      </c>
      <c r="F36" s="108">
        <f>F37+F38</f>
        <v>1946763</v>
      </c>
      <c r="G36" s="109">
        <f t="shared" si="0"/>
        <v>108.99872455406985</v>
      </c>
      <c r="H36" s="109">
        <f t="shared" si="1"/>
        <v>97.33815</v>
      </c>
    </row>
    <row r="37" spans="1:8" ht="12.75">
      <c r="A37" s="95"/>
      <c r="B37" s="114" t="s">
        <v>93</v>
      </c>
      <c r="C37" s="114" t="s">
        <v>94</v>
      </c>
      <c r="D37" s="113">
        <v>1777999</v>
      </c>
      <c r="E37" s="113">
        <v>1991000</v>
      </c>
      <c r="F37" s="113">
        <v>1938006</v>
      </c>
      <c r="G37" s="109">
        <f t="shared" si="0"/>
        <v>108.99927390285372</v>
      </c>
      <c r="H37" s="109">
        <f t="shared" si="1"/>
        <v>97.33832245102964</v>
      </c>
    </row>
    <row r="38" spans="1:8" ht="12.75">
      <c r="A38" s="95"/>
      <c r="B38" s="114">
        <v>3112</v>
      </c>
      <c r="C38" s="114" t="s">
        <v>210</v>
      </c>
      <c r="D38" s="113">
        <v>8043</v>
      </c>
      <c r="E38" s="113">
        <v>9000</v>
      </c>
      <c r="F38" s="113">
        <v>8757</v>
      </c>
      <c r="G38" s="109">
        <f t="shared" si="0"/>
        <v>108.87728459530027</v>
      </c>
      <c r="H38" s="109">
        <f t="shared" si="1"/>
        <v>97.3</v>
      </c>
    </row>
    <row r="39" spans="1:8" ht="12.75">
      <c r="A39" s="115" t="s">
        <v>95</v>
      </c>
      <c r="B39" s="93"/>
      <c r="C39" s="115" t="s">
        <v>14</v>
      </c>
      <c r="D39" s="108">
        <f>D40</f>
        <v>86400</v>
      </c>
      <c r="E39" s="108">
        <f>E40</f>
        <v>148700</v>
      </c>
      <c r="F39" s="108">
        <f>F40</f>
        <v>107552</v>
      </c>
      <c r="G39" s="109">
        <f t="shared" si="0"/>
        <v>124.48148148148148</v>
      </c>
      <c r="H39" s="109">
        <f t="shared" si="1"/>
        <v>72.32817753866846</v>
      </c>
    </row>
    <row r="40" spans="1:8" ht="12.75">
      <c r="A40" s="95"/>
      <c r="B40" s="114" t="s">
        <v>15</v>
      </c>
      <c r="C40" s="114" t="s">
        <v>14</v>
      </c>
      <c r="D40" s="113">
        <v>86400</v>
      </c>
      <c r="E40" s="113">
        <v>148700</v>
      </c>
      <c r="F40" s="113">
        <v>107552</v>
      </c>
      <c r="G40" s="109">
        <f t="shared" si="0"/>
        <v>124.48148148148148</v>
      </c>
      <c r="H40" s="109">
        <f t="shared" si="1"/>
        <v>72.32817753866846</v>
      </c>
    </row>
    <row r="41" spans="1:8" ht="12.75">
      <c r="A41" s="115" t="s">
        <v>16</v>
      </c>
      <c r="B41" s="93"/>
      <c r="C41" s="115" t="s">
        <v>17</v>
      </c>
      <c r="D41" s="108">
        <f>D42+D43</f>
        <v>287402</v>
      </c>
      <c r="E41" s="108">
        <f>E42+E43</f>
        <v>325000</v>
      </c>
      <c r="F41" s="108">
        <f>F42+F43</f>
        <v>319909</v>
      </c>
      <c r="G41" s="109">
        <f t="shared" si="0"/>
        <v>111.31063806097383</v>
      </c>
      <c r="H41" s="109">
        <f t="shared" si="1"/>
        <v>98.43353846153846</v>
      </c>
    </row>
    <row r="42" spans="1:8" ht="12.75">
      <c r="A42" s="95"/>
      <c r="B42" s="114" t="s">
        <v>18</v>
      </c>
      <c r="C42" s="114" t="s">
        <v>150</v>
      </c>
      <c r="D42" s="113">
        <v>287402</v>
      </c>
      <c r="E42" s="113">
        <v>325000</v>
      </c>
      <c r="F42" s="113">
        <v>319909</v>
      </c>
      <c r="G42" s="109">
        <f t="shared" si="0"/>
        <v>111.31063806097383</v>
      </c>
      <c r="H42" s="109">
        <f t="shared" si="1"/>
        <v>98.43353846153846</v>
      </c>
    </row>
    <row r="43" spans="1:8" ht="25.5">
      <c r="A43" s="95"/>
      <c r="B43" s="114" t="s">
        <v>19</v>
      </c>
      <c r="C43" s="114" t="s">
        <v>151</v>
      </c>
      <c r="D43" s="113">
        <v>0</v>
      </c>
      <c r="E43" s="113">
        <v>0</v>
      </c>
      <c r="F43" s="113">
        <v>0</v>
      </c>
      <c r="G43" s="109">
        <v>0</v>
      </c>
      <c r="H43" s="109">
        <v>0</v>
      </c>
    </row>
    <row r="44" spans="1:8" ht="12.75">
      <c r="A44" s="93">
        <v>32</v>
      </c>
      <c r="B44" s="93"/>
      <c r="C44" s="115" t="s">
        <v>20</v>
      </c>
      <c r="D44" s="108">
        <f>D45+D49+D55+D65+D67</f>
        <v>47473847</v>
      </c>
      <c r="E44" s="108">
        <f>E45+E49+E55+E65+E67</f>
        <v>50747325</v>
      </c>
      <c r="F44" s="108">
        <f>F45+F49+F55+F65+F67</f>
        <v>40426679</v>
      </c>
      <c r="G44" s="109">
        <f t="shared" si="0"/>
        <v>85.15568371781626</v>
      </c>
      <c r="H44" s="109">
        <f t="shared" si="1"/>
        <v>79.66267975701183</v>
      </c>
    </row>
    <row r="45" spans="1:8" ht="12.75">
      <c r="A45" s="115" t="s">
        <v>21</v>
      </c>
      <c r="B45" s="93"/>
      <c r="C45" s="115" t="s">
        <v>67</v>
      </c>
      <c r="D45" s="108">
        <f>SUM(D46:D48)</f>
        <v>91886</v>
      </c>
      <c r="E45" s="108">
        <f>SUM(E46:E48)</f>
        <v>88000</v>
      </c>
      <c r="F45" s="108">
        <f>SUM(F46:F48)</f>
        <v>79857</v>
      </c>
      <c r="G45" s="109">
        <f t="shared" si="0"/>
        <v>86.90877826872429</v>
      </c>
      <c r="H45" s="109">
        <f t="shared" si="1"/>
        <v>90.74659090909091</v>
      </c>
    </row>
    <row r="46" spans="1:8" ht="12.75">
      <c r="A46" s="95"/>
      <c r="B46" s="114" t="s">
        <v>22</v>
      </c>
      <c r="C46" s="114" t="s">
        <v>68</v>
      </c>
      <c r="D46" s="113">
        <v>4382</v>
      </c>
      <c r="E46" s="113">
        <v>11000</v>
      </c>
      <c r="F46" s="113">
        <v>10323</v>
      </c>
      <c r="G46" s="109">
        <f t="shared" si="0"/>
        <v>235.57736193518943</v>
      </c>
      <c r="H46" s="109">
        <f t="shared" si="1"/>
        <v>93.84545454545454</v>
      </c>
    </row>
    <row r="47" spans="1:8" ht="12.75">
      <c r="A47" s="95"/>
      <c r="B47" s="114" t="s">
        <v>23</v>
      </c>
      <c r="C47" s="114" t="s">
        <v>69</v>
      </c>
      <c r="D47" s="113">
        <v>76603</v>
      </c>
      <c r="E47" s="113">
        <v>70000</v>
      </c>
      <c r="F47" s="113">
        <v>63040</v>
      </c>
      <c r="G47" s="109">
        <f t="shared" si="0"/>
        <v>82.29442711120974</v>
      </c>
      <c r="H47" s="109">
        <f t="shared" si="1"/>
        <v>90.05714285714286</v>
      </c>
    </row>
    <row r="48" spans="1:8" ht="12.75">
      <c r="A48" s="95"/>
      <c r="B48" s="114" t="s">
        <v>28</v>
      </c>
      <c r="C48" s="114" t="s">
        <v>70</v>
      </c>
      <c r="D48" s="113">
        <v>10901</v>
      </c>
      <c r="E48" s="113">
        <v>7000</v>
      </c>
      <c r="F48" s="113">
        <v>6494</v>
      </c>
      <c r="G48" s="109">
        <f t="shared" si="0"/>
        <v>59.572516282909824</v>
      </c>
      <c r="H48" s="109">
        <f t="shared" si="1"/>
        <v>92.77142857142857</v>
      </c>
    </row>
    <row r="49" spans="1:8" ht="12.75">
      <c r="A49" s="115" t="s">
        <v>29</v>
      </c>
      <c r="B49" s="93"/>
      <c r="C49" s="115" t="s">
        <v>71</v>
      </c>
      <c r="D49" s="108">
        <f>SUM(D50:D54)</f>
        <v>162898</v>
      </c>
      <c r="E49" s="108">
        <f>SUM(E50:E54)</f>
        <v>170100</v>
      </c>
      <c r="F49" s="108">
        <f>SUM(F50:F54)</f>
        <v>168586</v>
      </c>
      <c r="G49" s="109">
        <f t="shared" si="0"/>
        <v>103.49175557710961</v>
      </c>
      <c r="H49" s="109">
        <f t="shared" si="1"/>
        <v>99.10993533215755</v>
      </c>
    </row>
    <row r="50" spans="1:8" ht="12.75">
      <c r="A50" s="95"/>
      <c r="B50" s="114" t="s">
        <v>30</v>
      </c>
      <c r="C50" s="114" t="s">
        <v>72</v>
      </c>
      <c r="D50" s="113">
        <v>19371</v>
      </c>
      <c r="E50" s="113">
        <v>24000</v>
      </c>
      <c r="F50" s="113">
        <v>17985</v>
      </c>
      <c r="G50" s="109">
        <f t="shared" si="0"/>
        <v>92.84497444633732</v>
      </c>
      <c r="H50" s="109">
        <f t="shared" si="1"/>
        <v>74.9375</v>
      </c>
    </row>
    <row r="51" spans="1:8" ht="12.75">
      <c r="A51" s="95"/>
      <c r="B51" s="114" t="s">
        <v>31</v>
      </c>
      <c r="C51" s="114" t="s">
        <v>73</v>
      </c>
      <c r="D51" s="113">
        <v>93228</v>
      </c>
      <c r="E51" s="113">
        <v>91000</v>
      </c>
      <c r="F51" s="113">
        <v>97102</v>
      </c>
      <c r="G51" s="109">
        <f t="shared" si="0"/>
        <v>104.15540395589309</v>
      </c>
      <c r="H51" s="109">
        <f t="shared" si="1"/>
        <v>106.70549450549451</v>
      </c>
    </row>
    <row r="52" spans="1:8" ht="12.75">
      <c r="A52" s="95"/>
      <c r="B52" s="114">
        <v>3224</v>
      </c>
      <c r="C52" s="114" t="s">
        <v>120</v>
      </c>
      <c r="D52" s="113">
        <v>46586</v>
      </c>
      <c r="E52" s="113">
        <v>46000</v>
      </c>
      <c r="F52" s="113">
        <v>43555</v>
      </c>
      <c r="G52" s="109">
        <f t="shared" si="0"/>
        <v>93.49375348817242</v>
      </c>
      <c r="H52" s="109">
        <f t="shared" si="1"/>
        <v>94.68478260869566</v>
      </c>
    </row>
    <row r="53" spans="1:8" ht="12.75">
      <c r="A53" s="95"/>
      <c r="B53" s="114" t="s">
        <v>32</v>
      </c>
      <c r="C53" s="114" t="s">
        <v>74</v>
      </c>
      <c r="D53" s="113">
        <v>3713</v>
      </c>
      <c r="E53" s="113">
        <v>8100</v>
      </c>
      <c r="F53" s="113">
        <v>9944</v>
      </c>
      <c r="G53" s="109">
        <f t="shared" si="0"/>
        <v>267.8157823862106</v>
      </c>
      <c r="H53" s="109">
        <f t="shared" si="1"/>
        <v>122.76543209876543</v>
      </c>
    </row>
    <row r="54" spans="1:8" ht="12.75">
      <c r="A54" s="95"/>
      <c r="B54" s="114">
        <v>3227</v>
      </c>
      <c r="C54" s="114" t="s">
        <v>121</v>
      </c>
      <c r="D54" s="113">
        <v>0</v>
      </c>
      <c r="E54" s="113">
        <v>1000</v>
      </c>
      <c r="F54" s="113">
        <v>0</v>
      </c>
      <c r="G54" s="109">
        <v>0</v>
      </c>
      <c r="H54" s="109">
        <f t="shared" si="1"/>
        <v>0</v>
      </c>
    </row>
    <row r="55" spans="1:8" ht="12.75">
      <c r="A55" s="115" t="s">
        <v>33</v>
      </c>
      <c r="B55" s="93"/>
      <c r="C55" s="115" t="s">
        <v>75</v>
      </c>
      <c r="D55" s="108">
        <f>SUM(D56:D64)</f>
        <v>46857790</v>
      </c>
      <c r="E55" s="108">
        <f>SUM(E56:E64)</f>
        <v>50118225</v>
      </c>
      <c r="F55" s="108">
        <f>SUM(F56:F64)</f>
        <v>39830218</v>
      </c>
      <c r="G55" s="109">
        <f t="shared" si="0"/>
        <v>85.00234005914491</v>
      </c>
      <c r="H55" s="109">
        <f t="shared" si="1"/>
        <v>79.47252321884903</v>
      </c>
    </row>
    <row r="56" spans="1:8" ht="12.75">
      <c r="A56" s="95"/>
      <c r="B56" s="114" t="s">
        <v>34</v>
      </c>
      <c r="C56" s="114" t="s">
        <v>76</v>
      </c>
      <c r="D56" s="113">
        <v>45207</v>
      </c>
      <c r="E56" s="113">
        <v>48000</v>
      </c>
      <c r="F56" s="113">
        <v>45400</v>
      </c>
      <c r="G56" s="109">
        <f t="shared" si="0"/>
        <v>100.42692503373371</v>
      </c>
      <c r="H56" s="109">
        <f t="shared" si="1"/>
        <v>94.58333333333333</v>
      </c>
    </row>
    <row r="57" spans="1:8" ht="12.75">
      <c r="A57" s="95"/>
      <c r="B57" s="114" t="s">
        <v>35</v>
      </c>
      <c r="C57" s="114" t="s">
        <v>44</v>
      </c>
      <c r="D57" s="113">
        <v>45745130</v>
      </c>
      <c r="E57" s="113">
        <v>48158225</v>
      </c>
      <c r="F57" s="113">
        <v>37977805</v>
      </c>
      <c r="G57" s="109">
        <f t="shared" si="0"/>
        <v>83.02043299472534</v>
      </c>
      <c r="H57" s="109">
        <f t="shared" si="1"/>
        <v>78.86047502788983</v>
      </c>
    </row>
    <row r="58" spans="1:8" ht="12.75">
      <c r="A58" s="95"/>
      <c r="B58" s="114" t="s">
        <v>36</v>
      </c>
      <c r="C58" s="114" t="s">
        <v>45</v>
      </c>
      <c r="D58" s="113">
        <v>39338</v>
      </c>
      <c r="E58" s="113">
        <v>45000</v>
      </c>
      <c r="F58" s="113">
        <v>38306</v>
      </c>
      <c r="G58" s="109">
        <f t="shared" si="0"/>
        <v>97.37658243937159</v>
      </c>
      <c r="H58" s="109">
        <f t="shared" si="1"/>
        <v>85.12444444444445</v>
      </c>
    </row>
    <row r="59" spans="1:8" ht="12.75">
      <c r="A59" s="95"/>
      <c r="B59" s="114" t="s">
        <v>49</v>
      </c>
      <c r="C59" s="114" t="s">
        <v>46</v>
      </c>
      <c r="D59" s="113">
        <v>15890</v>
      </c>
      <c r="E59" s="113">
        <v>17200</v>
      </c>
      <c r="F59" s="113">
        <v>16299</v>
      </c>
      <c r="G59" s="109">
        <f t="shared" si="0"/>
        <v>102.57394587791065</v>
      </c>
      <c r="H59" s="109">
        <f t="shared" si="1"/>
        <v>94.76162790697674</v>
      </c>
    </row>
    <row r="60" spans="1:8" ht="12.75">
      <c r="A60" s="95"/>
      <c r="B60" s="114" t="s">
        <v>50</v>
      </c>
      <c r="C60" s="114" t="s">
        <v>47</v>
      </c>
      <c r="D60" s="113">
        <v>137354</v>
      </c>
      <c r="E60" s="113">
        <v>155500</v>
      </c>
      <c r="F60" s="113">
        <v>145714</v>
      </c>
      <c r="G60" s="109">
        <f t="shared" si="0"/>
        <v>106.08646271677561</v>
      </c>
      <c r="H60" s="109">
        <f t="shared" si="1"/>
        <v>93.70675241157556</v>
      </c>
    </row>
    <row r="61" spans="1:8" ht="12.75">
      <c r="A61" s="95"/>
      <c r="B61" s="114">
        <v>3236</v>
      </c>
      <c r="C61" s="114" t="s">
        <v>169</v>
      </c>
      <c r="D61" s="113">
        <v>18200</v>
      </c>
      <c r="E61" s="113">
        <v>18200</v>
      </c>
      <c r="F61" s="113">
        <v>18200</v>
      </c>
      <c r="G61" s="109">
        <f t="shared" si="0"/>
        <v>100</v>
      </c>
      <c r="H61" s="109">
        <f t="shared" si="1"/>
        <v>100</v>
      </c>
    </row>
    <row r="62" spans="1:8" ht="12.75">
      <c r="A62" s="95"/>
      <c r="B62" s="114" t="s">
        <v>51</v>
      </c>
      <c r="C62" s="114" t="s">
        <v>77</v>
      </c>
      <c r="D62" s="113">
        <v>193979</v>
      </c>
      <c r="E62" s="113">
        <v>860000</v>
      </c>
      <c r="F62" s="113">
        <v>835749</v>
      </c>
      <c r="G62" s="109">
        <f t="shared" si="0"/>
        <v>430.8450914789745</v>
      </c>
      <c r="H62" s="109">
        <f t="shared" si="1"/>
        <v>97.18011627906978</v>
      </c>
    </row>
    <row r="63" spans="1:8" ht="12.75">
      <c r="A63" s="95"/>
      <c r="B63" s="114">
        <v>3238</v>
      </c>
      <c r="C63" s="114" t="s">
        <v>122</v>
      </c>
      <c r="D63" s="113">
        <v>72891</v>
      </c>
      <c r="E63" s="113">
        <v>156000</v>
      </c>
      <c r="F63" s="113">
        <v>155450</v>
      </c>
      <c r="G63" s="109">
        <f t="shared" si="0"/>
        <v>213.26364022993238</v>
      </c>
      <c r="H63" s="109">
        <f t="shared" si="1"/>
        <v>99.6474358974359</v>
      </c>
    </row>
    <row r="64" spans="1:8" ht="12.75">
      <c r="A64" s="95"/>
      <c r="B64" s="114" t="s">
        <v>52</v>
      </c>
      <c r="C64" s="114" t="s">
        <v>78</v>
      </c>
      <c r="D64" s="113">
        <v>589801</v>
      </c>
      <c r="E64" s="113">
        <v>660100</v>
      </c>
      <c r="F64" s="113">
        <v>597295</v>
      </c>
      <c r="G64" s="109">
        <f t="shared" si="0"/>
        <v>101.2705980491725</v>
      </c>
      <c r="H64" s="109">
        <f t="shared" si="1"/>
        <v>90.4855324950765</v>
      </c>
    </row>
    <row r="65" spans="1:8" ht="12.75">
      <c r="A65" s="93">
        <v>324</v>
      </c>
      <c r="B65" s="115"/>
      <c r="C65" s="115" t="s">
        <v>144</v>
      </c>
      <c r="D65" s="108">
        <f>D66</f>
        <v>0</v>
      </c>
      <c r="E65" s="108">
        <f>E66</f>
        <v>0</v>
      </c>
      <c r="F65" s="108">
        <f>F66</f>
        <v>0</v>
      </c>
      <c r="G65" s="109">
        <v>0</v>
      </c>
      <c r="H65" s="109">
        <v>0</v>
      </c>
    </row>
    <row r="66" spans="1:8" ht="12.75">
      <c r="A66" s="95"/>
      <c r="B66" s="114">
        <v>3241</v>
      </c>
      <c r="C66" s="114" t="s">
        <v>144</v>
      </c>
      <c r="D66" s="113">
        <v>0</v>
      </c>
      <c r="E66" s="113">
        <v>0</v>
      </c>
      <c r="F66" s="113">
        <v>0</v>
      </c>
      <c r="G66" s="109">
        <v>0</v>
      </c>
      <c r="H66" s="109">
        <v>0</v>
      </c>
    </row>
    <row r="67" spans="1:8" ht="12.75">
      <c r="A67" s="115" t="s">
        <v>53</v>
      </c>
      <c r="B67" s="93"/>
      <c r="C67" s="115" t="s">
        <v>79</v>
      </c>
      <c r="D67" s="108">
        <f>SUM(D68:D74)</f>
        <v>361273</v>
      </c>
      <c r="E67" s="108">
        <f>SUM(E68:E74)</f>
        <v>371000</v>
      </c>
      <c r="F67" s="108">
        <f>SUM(F68:F74)</f>
        <v>348018</v>
      </c>
      <c r="G67" s="109">
        <f t="shared" si="0"/>
        <v>96.33102944310812</v>
      </c>
      <c r="H67" s="109">
        <f t="shared" si="1"/>
        <v>93.80539083557952</v>
      </c>
    </row>
    <row r="68" spans="1:8" ht="25.5">
      <c r="A68" s="95"/>
      <c r="B68" s="114" t="s">
        <v>54</v>
      </c>
      <c r="C68" s="114" t="s">
        <v>104</v>
      </c>
      <c r="D68" s="113">
        <v>122314</v>
      </c>
      <c r="E68" s="113">
        <v>123000</v>
      </c>
      <c r="F68" s="113">
        <v>121736</v>
      </c>
      <c r="G68" s="109">
        <f t="shared" si="0"/>
        <v>99.52744575436991</v>
      </c>
      <c r="H68" s="109">
        <f t="shared" si="1"/>
        <v>98.97235772357723</v>
      </c>
    </row>
    <row r="69" spans="1:8" ht="12.75">
      <c r="A69" s="95"/>
      <c r="B69" s="114" t="s">
        <v>55</v>
      </c>
      <c r="C69" s="114" t="s">
        <v>80</v>
      </c>
      <c r="D69" s="113">
        <v>129829</v>
      </c>
      <c r="E69" s="113">
        <v>128000</v>
      </c>
      <c r="F69" s="113">
        <v>124447</v>
      </c>
      <c r="G69" s="109">
        <f t="shared" si="0"/>
        <v>95.85454713507768</v>
      </c>
      <c r="H69" s="109">
        <f t="shared" si="1"/>
        <v>97.22421875</v>
      </c>
    </row>
    <row r="70" spans="1:8" ht="12.75">
      <c r="A70" s="95"/>
      <c r="B70" s="114" t="s">
        <v>56</v>
      </c>
      <c r="C70" s="114" t="s">
        <v>81</v>
      </c>
      <c r="D70" s="113">
        <v>22285</v>
      </c>
      <c r="E70" s="113">
        <v>30000</v>
      </c>
      <c r="F70" s="113">
        <v>23484</v>
      </c>
      <c r="G70" s="109">
        <f aca="true" t="shared" si="4" ref="G70:G96">F70/D70*100</f>
        <v>105.38030065066188</v>
      </c>
      <c r="H70" s="109">
        <f aca="true" t="shared" si="5" ref="H70:H101">F70/E70*100</f>
        <v>78.28</v>
      </c>
    </row>
    <row r="71" spans="1:8" ht="12.75">
      <c r="A71" s="95"/>
      <c r="B71" s="114" t="s">
        <v>57</v>
      </c>
      <c r="C71" s="114" t="s">
        <v>163</v>
      </c>
      <c r="D71" s="113">
        <v>18715</v>
      </c>
      <c r="E71" s="113">
        <v>19000</v>
      </c>
      <c r="F71" s="113">
        <v>17805</v>
      </c>
      <c r="G71" s="109">
        <f t="shared" si="4"/>
        <v>95.13759016831419</v>
      </c>
      <c r="H71" s="109">
        <f t="shared" si="5"/>
        <v>93.71052631578948</v>
      </c>
    </row>
    <row r="72" spans="1:8" ht="12.75">
      <c r="A72" s="95"/>
      <c r="B72" s="114">
        <v>3295</v>
      </c>
      <c r="C72" s="114" t="s">
        <v>123</v>
      </c>
      <c r="D72" s="113">
        <v>9236</v>
      </c>
      <c r="E72" s="113">
        <v>13000</v>
      </c>
      <c r="F72" s="113">
        <v>8102</v>
      </c>
      <c r="G72" s="109">
        <f t="shared" si="4"/>
        <v>87.72195755738414</v>
      </c>
      <c r="H72" s="109">
        <f t="shared" si="5"/>
        <v>62.323076923076925</v>
      </c>
    </row>
    <row r="73" spans="1:8" ht="12.75">
      <c r="A73" s="95"/>
      <c r="B73" s="114">
        <v>3296</v>
      </c>
      <c r="C73" s="114" t="s">
        <v>161</v>
      </c>
      <c r="D73" s="113">
        <v>58894</v>
      </c>
      <c r="E73" s="113">
        <v>58000</v>
      </c>
      <c r="F73" s="113">
        <v>52444</v>
      </c>
      <c r="G73" s="109">
        <f t="shared" si="4"/>
        <v>89.04812035181851</v>
      </c>
      <c r="H73" s="109">
        <f t="shared" si="5"/>
        <v>90.42068965517241</v>
      </c>
    </row>
    <row r="74" spans="1:8" ht="12.75">
      <c r="A74" s="95"/>
      <c r="B74" s="114" t="s">
        <v>58</v>
      </c>
      <c r="C74" s="114" t="s">
        <v>79</v>
      </c>
      <c r="D74" s="113">
        <v>0</v>
      </c>
      <c r="E74" s="113">
        <v>0</v>
      </c>
      <c r="F74" s="113">
        <v>0</v>
      </c>
      <c r="G74" s="109">
        <v>0</v>
      </c>
      <c r="H74" s="109">
        <v>0</v>
      </c>
    </row>
    <row r="75" spans="1:8" ht="12.75">
      <c r="A75" s="93">
        <v>34</v>
      </c>
      <c r="B75" s="93"/>
      <c r="C75" s="115" t="s">
        <v>101</v>
      </c>
      <c r="D75" s="108">
        <f>D76+D79</f>
        <v>1075025</v>
      </c>
      <c r="E75" s="108">
        <f>E76+E79</f>
        <v>1033000</v>
      </c>
      <c r="F75" s="108">
        <f>F76+F79</f>
        <v>941462</v>
      </c>
      <c r="G75" s="109">
        <f t="shared" si="4"/>
        <v>87.57582381805075</v>
      </c>
      <c r="H75" s="109">
        <f t="shared" si="5"/>
        <v>91.13862536302034</v>
      </c>
    </row>
    <row r="76" spans="1:8" ht="12.75">
      <c r="A76" s="115" t="s">
        <v>61</v>
      </c>
      <c r="B76" s="93"/>
      <c r="C76" s="115" t="s">
        <v>124</v>
      </c>
      <c r="D76" s="108">
        <f>D77+D78</f>
        <v>492273</v>
      </c>
      <c r="E76" s="108">
        <f>E77+E78</f>
        <v>510000</v>
      </c>
      <c r="F76" s="108">
        <f>F77+F78</f>
        <v>423130</v>
      </c>
      <c r="G76" s="109">
        <f t="shared" si="4"/>
        <v>85.95433834478024</v>
      </c>
      <c r="H76" s="109">
        <f t="shared" si="5"/>
        <v>82.96666666666667</v>
      </c>
    </row>
    <row r="77" spans="1:8" ht="25.5">
      <c r="A77" s="95"/>
      <c r="B77" s="114" t="s">
        <v>62</v>
      </c>
      <c r="C77" s="114" t="s">
        <v>125</v>
      </c>
      <c r="D77" s="113">
        <v>492273</v>
      </c>
      <c r="E77" s="113">
        <v>510000</v>
      </c>
      <c r="F77" s="113">
        <v>423130</v>
      </c>
      <c r="G77" s="109">
        <f t="shared" si="4"/>
        <v>85.95433834478024</v>
      </c>
      <c r="H77" s="109">
        <f t="shared" si="5"/>
        <v>82.96666666666667</v>
      </c>
    </row>
    <row r="78" spans="1:8" ht="12.75">
      <c r="A78" s="95"/>
      <c r="B78" s="114">
        <v>3425</v>
      </c>
      <c r="C78" s="114" t="s">
        <v>126</v>
      </c>
      <c r="D78" s="113">
        <v>0</v>
      </c>
      <c r="E78" s="113">
        <v>0</v>
      </c>
      <c r="F78" s="113">
        <v>0</v>
      </c>
      <c r="G78" s="109">
        <v>0</v>
      </c>
      <c r="H78" s="109">
        <v>0</v>
      </c>
    </row>
    <row r="79" spans="1:8" ht="12.75">
      <c r="A79" s="115" t="s">
        <v>86</v>
      </c>
      <c r="B79" s="93"/>
      <c r="C79" s="115" t="s">
        <v>87</v>
      </c>
      <c r="D79" s="108">
        <f>SUM(D80:D83)</f>
        <v>582752</v>
      </c>
      <c r="E79" s="108">
        <f>SUM(E80:E83)</f>
        <v>523000</v>
      </c>
      <c r="F79" s="108">
        <f>SUM(F80:F83)</f>
        <v>518332</v>
      </c>
      <c r="G79" s="109">
        <f t="shared" si="4"/>
        <v>88.94555488441051</v>
      </c>
      <c r="H79" s="109">
        <f t="shared" si="5"/>
        <v>99.10745697896749</v>
      </c>
    </row>
    <row r="80" spans="1:8" ht="12.75">
      <c r="A80" s="95"/>
      <c r="B80" s="114" t="s">
        <v>88</v>
      </c>
      <c r="C80" s="114" t="s">
        <v>89</v>
      </c>
      <c r="D80" s="113">
        <v>10551</v>
      </c>
      <c r="E80" s="113">
        <v>10000</v>
      </c>
      <c r="F80" s="113">
        <v>10177</v>
      </c>
      <c r="G80" s="109">
        <f t="shared" si="4"/>
        <v>96.45531229267368</v>
      </c>
      <c r="H80" s="109">
        <f t="shared" si="5"/>
        <v>101.77000000000001</v>
      </c>
    </row>
    <row r="81" spans="1:8" ht="25.5">
      <c r="A81" s="95"/>
      <c r="B81" s="114">
        <v>3432</v>
      </c>
      <c r="C81" s="114" t="s">
        <v>127</v>
      </c>
      <c r="D81" s="113">
        <v>0</v>
      </c>
      <c r="E81" s="113">
        <v>0</v>
      </c>
      <c r="F81" s="113">
        <v>0</v>
      </c>
      <c r="G81" s="109">
        <v>0</v>
      </c>
      <c r="H81" s="109">
        <v>0</v>
      </c>
    </row>
    <row r="82" spans="1:8" ht="12.75">
      <c r="A82" s="95"/>
      <c r="B82" s="114" t="s">
        <v>102</v>
      </c>
      <c r="C82" s="114" t="s">
        <v>103</v>
      </c>
      <c r="D82" s="113">
        <v>64623</v>
      </c>
      <c r="E82" s="113">
        <v>20000</v>
      </c>
      <c r="F82" s="113">
        <v>15771</v>
      </c>
      <c r="G82" s="109">
        <f t="shared" si="4"/>
        <v>24.40462374077341</v>
      </c>
      <c r="H82" s="109">
        <f t="shared" si="5"/>
        <v>78.855</v>
      </c>
    </row>
    <row r="83" spans="1:8" ht="12.75">
      <c r="A83" s="95"/>
      <c r="B83" s="114" t="s">
        <v>109</v>
      </c>
      <c r="C83" s="114" t="s">
        <v>110</v>
      </c>
      <c r="D83" s="113">
        <v>507578</v>
      </c>
      <c r="E83" s="113">
        <v>493000</v>
      </c>
      <c r="F83" s="113">
        <v>492384</v>
      </c>
      <c r="G83" s="109">
        <f t="shared" si="4"/>
        <v>97.00656844859313</v>
      </c>
      <c r="H83" s="109">
        <f t="shared" si="5"/>
        <v>99.87505070993915</v>
      </c>
    </row>
    <row r="84" spans="1:8" ht="12.75">
      <c r="A84" s="93">
        <v>36</v>
      </c>
      <c r="B84" s="115"/>
      <c r="C84" s="115" t="s">
        <v>145</v>
      </c>
      <c r="D84" s="108">
        <f aca="true" t="shared" si="6" ref="D84:F85">D85</f>
        <v>3012735</v>
      </c>
      <c r="E84" s="108">
        <f t="shared" si="6"/>
        <v>3000000</v>
      </c>
      <c r="F84" s="108">
        <f t="shared" si="6"/>
        <v>3063034</v>
      </c>
      <c r="G84" s="109">
        <f t="shared" si="4"/>
        <v>101.66954611009598</v>
      </c>
      <c r="H84" s="109">
        <f t="shared" si="5"/>
        <v>102.10113333333332</v>
      </c>
    </row>
    <row r="85" spans="1:8" ht="12.75">
      <c r="A85" s="93">
        <v>363</v>
      </c>
      <c r="B85" s="115"/>
      <c r="C85" s="115" t="s">
        <v>146</v>
      </c>
      <c r="D85" s="108">
        <f t="shared" si="6"/>
        <v>3012735</v>
      </c>
      <c r="E85" s="108">
        <f t="shared" si="6"/>
        <v>3000000</v>
      </c>
      <c r="F85" s="108">
        <f t="shared" si="6"/>
        <v>3063034</v>
      </c>
      <c r="G85" s="109">
        <f t="shared" si="4"/>
        <v>101.66954611009598</v>
      </c>
      <c r="H85" s="109">
        <f t="shared" si="5"/>
        <v>102.10113333333332</v>
      </c>
    </row>
    <row r="86" spans="1:8" ht="12.75">
      <c r="A86" s="95"/>
      <c r="B86" s="114">
        <v>3631</v>
      </c>
      <c r="C86" s="114" t="s">
        <v>147</v>
      </c>
      <c r="D86" s="113">
        <v>3012735</v>
      </c>
      <c r="E86" s="113">
        <v>3000000</v>
      </c>
      <c r="F86" s="113">
        <v>3063034</v>
      </c>
      <c r="G86" s="109">
        <f t="shared" si="4"/>
        <v>101.66954611009598</v>
      </c>
      <c r="H86" s="109">
        <f t="shared" si="5"/>
        <v>102.10113333333332</v>
      </c>
    </row>
    <row r="87" spans="1:8" ht="12.75">
      <c r="A87" s="93">
        <v>38</v>
      </c>
      <c r="B87" s="93"/>
      <c r="C87" s="115" t="s">
        <v>65</v>
      </c>
      <c r="D87" s="108">
        <f>D88</f>
        <v>41949</v>
      </c>
      <c r="E87" s="108">
        <f>E88</f>
        <v>70000</v>
      </c>
      <c r="F87" s="108">
        <f>F88</f>
        <v>57279</v>
      </c>
      <c r="G87" s="109">
        <f t="shared" si="4"/>
        <v>136.54437531287994</v>
      </c>
      <c r="H87" s="109">
        <f t="shared" si="5"/>
        <v>81.82714285714286</v>
      </c>
    </row>
    <row r="88" spans="1:8" ht="12.75">
      <c r="A88" s="115" t="s">
        <v>38</v>
      </c>
      <c r="B88" s="93"/>
      <c r="C88" s="115" t="s">
        <v>39</v>
      </c>
      <c r="D88" s="108">
        <f>D89+D90</f>
        <v>41949</v>
      </c>
      <c r="E88" s="108">
        <f>E89+E90</f>
        <v>70000</v>
      </c>
      <c r="F88" s="108">
        <f>F89+F90</f>
        <v>57279</v>
      </c>
      <c r="G88" s="109">
        <f t="shared" si="4"/>
        <v>136.54437531287994</v>
      </c>
      <c r="H88" s="109">
        <f t="shared" si="5"/>
        <v>81.82714285714286</v>
      </c>
    </row>
    <row r="89" spans="1:8" ht="12.75">
      <c r="A89" s="95"/>
      <c r="B89" s="114" t="s">
        <v>40</v>
      </c>
      <c r="C89" s="114" t="s">
        <v>41</v>
      </c>
      <c r="D89" s="113">
        <v>41949</v>
      </c>
      <c r="E89" s="113">
        <v>70000</v>
      </c>
      <c r="F89" s="113">
        <v>57279</v>
      </c>
      <c r="G89" s="109">
        <f t="shared" si="4"/>
        <v>136.54437531287994</v>
      </c>
      <c r="H89" s="109">
        <f t="shared" si="5"/>
        <v>81.82714285714286</v>
      </c>
    </row>
    <row r="90" spans="1:8" ht="12.75">
      <c r="A90" s="95"/>
      <c r="B90" s="114">
        <v>3835</v>
      </c>
      <c r="C90" s="114" t="s">
        <v>162</v>
      </c>
      <c r="D90" s="113">
        <v>0</v>
      </c>
      <c r="E90" s="113">
        <v>0</v>
      </c>
      <c r="F90" s="113">
        <v>0</v>
      </c>
      <c r="G90" s="109">
        <v>0</v>
      </c>
      <c r="H90" s="109">
        <v>0</v>
      </c>
    </row>
    <row r="91" spans="1:8" ht="12.75">
      <c r="A91" s="93">
        <v>4</v>
      </c>
      <c r="B91" s="93"/>
      <c r="C91" s="120" t="s">
        <v>3</v>
      </c>
      <c r="D91" s="108">
        <f>D92+D99</f>
        <v>42912</v>
      </c>
      <c r="E91" s="108">
        <f>E92+E99</f>
        <v>53800</v>
      </c>
      <c r="F91" s="108">
        <f>F92+F99</f>
        <v>21371</v>
      </c>
      <c r="G91" s="109">
        <f t="shared" si="4"/>
        <v>49.8019202087994</v>
      </c>
      <c r="H91" s="109">
        <f t="shared" si="5"/>
        <v>39.72304832713755</v>
      </c>
    </row>
    <row r="92" spans="1:8" ht="12.75">
      <c r="A92" s="93">
        <v>42</v>
      </c>
      <c r="B92" s="93"/>
      <c r="C92" s="120" t="s">
        <v>63</v>
      </c>
      <c r="D92" s="108">
        <f>D93+D97</f>
        <v>42912</v>
      </c>
      <c r="E92" s="108">
        <f>E93+E97</f>
        <v>48800</v>
      </c>
      <c r="F92" s="108">
        <f>F93+F97</f>
        <v>20371</v>
      </c>
      <c r="G92" s="109">
        <f t="shared" si="4"/>
        <v>47.47156972408651</v>
      </c>
      <c r="H92" s="109">
        <f t="shared" si="5"/>
        <v>41.743852459016395</v>
      </c>
    </row>
    <row r="93" spans="1:8" ht="12.75">
      <c r="A93" s="120" t="s">
        <v>64</v>
      </c>
      <c r="B93" s="93"/>
      <c r="C93" s="120" t="s">
        <v>82</v>
      </c>
      <c r="D93" s="108">
        <f>D94+D95+D96</f>
        <v>42912</v>
      </c>
      <c r="E93" s="108">
        <f>E94+E95+E96</f>
        <v>48800</v>
      </c>
      <c r="F93" s="108">
        <f>F94+F95+F96</f>
        <v>20371</v>
      </c>
      <c r="G93" s="109">
        <f t="shared" si="4"/>
        <v>47.47156972408651</v>
      </c>
      <c r="H93" s="109">
        <f t="shared" si="5"/>
        <v>41.743852459016395</v>
      </c>
    </row>
    <row r="94" spans="1:8" ht="12.75">
      <c r="A94" s="95"/>
      <c r="B94" s="121" t="s">
        <v>42</v>
      </c>
      <c r="C94" s="121" t="s">
        <v>83</v>
      </c>
      <c r="D94" s="113">
        <v>41539</v>
      </c>
      <c r="E94" s="113">
        <v>42400</v>
      </c>
      <c r="F94" s="113">
        <v>14101</v>
      </c>
      <c r="G94" s="109">
        <f t="shared" si="4"/>
        <v>33.94641180577288</v>
      </c>
      <c r="H94" s="109">
        <f t="shared" si="5"/>
        <v>33.25707547169811</v>
      </c>
    </row>
    <row r="95" spans="1:8" ht="12.75">
      <c r="A95" s="95"/>
      <c r="B95" s="121" t="s">
        <v>43</v>
      </c>
      <c r="C95" s="121" t="s">
        <v>84</v>
      </c>
      <c r="D95" s="113">
        <v>0</v>
      </c>
      <c r="E95" s="113">
        <v>5900</v>
      </c>
      <c r="F95" s="113">
        <v>5830</v>
      </c>
      <c r="G95" s="109">
        <v>0</v>
      </c>
      <c r="H95" s="109">
        <f t="shared" si="5"/>
        <v>98.8135593220339</v>
      </c>
    </row>
    <row r="96" spans="1:8" ht="12.75">
      <c r="A96" s="95"/>
      <c r="B96" s="121">
        <v>4225</v>
      </c>
      <c r="C96" s="121" t="s">
        <v>111</v>
      </c>
      <c r="D96" s="113">
        <v>1373</v>
      </c>
      <c r="E96" s="113">
        <v>500</v>
      </c>
      <c r="F96" s="113">
        <v>440</v>
      </c>
      <c r="G96" s="109">
        <f t="shared" si="4"/>
        <v>32.04661325564457</v>
      </c>
      <c r="H96" s="109">
        <f t="shared" si="5"/>
        <v>88</v>
      </c>
    </row>
    <row r="97" spans="1:8" ht="12.75">
      <c r="A97" s="120">
        <v>426</v>
      </c>
      <c r="B97" s="93"/>
      <c r="C97" s="120" t="s">
        <v>12</v>
      </c>
      <c r="D97" s="108">
        <f>D98</f>
        <v>0</v>
      </c>
      <c r="E97" s="108">
        <f>E98</f>
        <v>0</v>
      </c>
      <c r="F97" s="108">
        <f>F98</f>
        <v>0</v>
      </c>
      <c r="G97" s="109">
        <v>0</v>
      </c>
      <c r="H97" s="109">
        <v>0</v>
      </c>
    </row>
    <row r="98" spans="1:8" ht="12.75">
      <c r="A98" s="95"/>
      <c r="B98" s="121">
        <v>4262</v>
      </c>
      <c r="C98" s="121" t="s">
        <v>13</v>
      </c>
      <c r="D98" s="113">
        <v>0</v>
      </c>
      <c r="E98" s="113">
        <v>0</v>
      </c>
      <c r="F98" s="113">
        <v>0</v>
      </c>
      <c r="G98" s="109">
        <v>0</v>
      </c>
      <c r="H98" s="109">
        <v>0</v>
      </c>
    </row>
    <row r="99" spans="1:8" ht="12.75">
      <c r="A99" s="93">
        <v>45</v>
      </c>
      <c r="B99" s="96"/>
      <c r="C99" s="122" t="s">
        <v>128</v>
      </c>
      <c r="D99" s="108">
        <f>D100+D102</f>
        <v>0</v>
      </c>
      <c r="E99" s="108">
        <f>E100+E102</f>
        <v>5000</v>
      </c>
      <c r="F99" s="108">
        <f>F100+F102</f>
        <v>1000</v>
      </c>
      <c r="G99" s="109">
        <v>0</v>
      </c>
      <c r="H99" s="109">
        <f t="shared" si="5"/>
        <v>20</v>
      </c>
    </row>
    <row r="100" spans="1:8" ht="12.75">
      <c r="A100" s="96">
        <v>451</v>
      </c>
      <c r="B100" s="96"/>
      <c r="C100" s="122" t="s">
        <v>129</v>
      </c>
      <c r="D100" s="108">
        <f>D101</f>
        <v>0</v>
      </c>
      <c r="E100" s="108">
        <f>E101</f>
        <v>5000</v>
      </c>
      <c r="F100" s="108">
        <f>F101</f>
        <v>1000</v>
      </c>
      <c r="G100" s="109">
        <v>0</v>
      </c>
      <c r="H100" s="109">
        <f t="shared" si="5"/>
        <v>20</v>
      </c>
    </row>
    <row r="101" spans="1:8" ht="12.75">
      <c r="A101" s="97"/>
      <c r="B101" s="97">
        <v>4511</v>
      </c>
      <c r="C101" s="123" t="s">
        <v>129</v>
      </c>
      <c r="D101" s="113">
        <v>0</v>
      </c>
      <c r="E101" s="113">
        <v>5000</v>
      </c>
      <c r="F101" s="113">
        <v>1000</v>
      </c>
      <c r="G101" s="109">
        <v>0</v>
      </c>
      <c r="H101" s="109">
        <f t="shared" si="5"/>
        <v>20</v>
      </c>
    </row>
    <row r="102" spans="1:8" ht="12.75">
      <c r="A102" s="96">
        <v>454</v>
      </c>
      <c r="B102" s="96"/>
      <c r="C102" s="122" t="s">
        <v>130</v>
      </c>
      <c r="D102" s="108">
        <f>D103</f>
        <v>0</v>
      </c>
      <c r="E102" s="108">
        <f>E103</f>
        <v>0</v>
      </c>
      <c r="F102" s="108">
        <f>F103</f>
        <v>0</v>
      </c>
      <c r="G102" s="109">
        <v>0</v>
      </c>
      <c r="H102" s="109">
        <v>0</v>
      </c>
    </row>
    <row r="103" spans="1:8" ht="12.75">
      <c r="A103" s="97"/>
      <c r="B103" s="97">
        <v>4541</v>
      </c>
      <c r="C103" s="123" t="s">
        <v>130</v>
      </c>
      <c r="D103" s="113">
        <v>0</v>
      </c>
      <c r="E103" s="113">
        <v>0</v>
      </c>
      <c r="F103" s="113">
        <v>0</v>
      </c>
      <c r="G103" s="109">
        <v>0</v>
      </c>
      <c r="H103" s="109">
        <v>0</v>
      </c>
    </row>
    <row r="104" spans="1:8" ht="12.75">
      <c r="A104" s="4"/>
      <c r="B104" s="4"/>
      <c r="C104" s="13"/>
      <c r="D104" s="15"/>
      <c r="E104" s="15"/>
      <c r="F104" s="15"/>
      <c r="G104" s="4"/>
      <c r="H104" s="4"/>
    </row>
    <row r="105" spans="1:8" ht="12.75">
      <c r="A105" s="4"/>
      <c r="B105" s="4"/>
      <c r="C105" s="13"/>
      <c r="D105" s="15"/>
      <c r="E105" s="15"/>
      <c r="F105" s="15"/>
      <c r="G105" s="4"/>
      <c r="H105" s="4"/>
    </row>
    <row r="106" spans="4:8" ht="12.75">
      <c r="D106" s="50"/>
      <c r="E106" s="50"/>
      <c r="F106" s="50"/>
      <c r="H106" s="32"/>
    </row>
    <row r="107" spans="4:8" ht="12.75">
      <c r="D107" s="50"/>
      <c r="E107" s="50"/>
      <c r="F107" s="50"/>
      <c r="H107" s="32"/>
    </row>
    <row r="108" spans="4:8" ht="12.75">
      <c r="D108" s="50"/>
      <c r="E108" s="50"/>
      <c r="F108" s="50"/>
      <c r="H108" s="32"/>
    </row>
    <row r="109" spans="4:8" ht="12.75">
      <c r="D109" s="50"/>
      <c r="E109" s="50"/>
      <c r="F109" s="50"/>
      <c r="H109" s="32"/>
    </row>
    <row r="110" spans="4:8" ht="12.75">
      <c r="D110" s="50"/>
      <c r="E110" s="50"/>
      <c r="F110" s="50"/>
      <c r="H110" s="32"/>
    </row>
    <row r="111" spans="4:8" ht="12.75">
      <c r="D111" s="50"/>
      <c r="E111" s="50"/>
      <c r="F111" s="50"/>
      <c r="H111" s="32"/>
    </row>
    <row r="112" spans="4:8" ht="12.75">
      <c r="D112" s="50"/>
      <c r="E112" s="50"/>
      <c r="F112" s="50"/>
      <c r="H112" s="32"/>
    </row>
    <row r="113" spans="4:8" ht="12.75">
      <c r="D113" s="50"/>
      <c r="E113" s="50"/>
      <c r="F113" s="50"/>
      <c r="H113" s="32"/>
    </row>
    <row r="114" spans="4:8" ht="12.75">
      <c r="D114" s="50"/>
      <c r="E114" s="50"/>
      <c r="F114" s="50"/>
      <c r="H114" s="32"/>
    </row>
    <row r="115" spans="4:8" ht="12.75">
      <c r="D115" s="50"/>
      <c r="E115" s="50"/>
      <c r="F115" s="50"/>
      <c r="H115" s="32"/>
    </row>
    <row r="116" spans="4:8" ht="12.75">
      <c r="D116" s="50"/>
      <c r="E116" s="50"/>
      <c r="F116" s="50"/>
      <c r="H116" s="32"/>
    </row>
    <row r="117" spans="4:8" ht="12.75">
      <c r="D117" s="50"/>
      <c r="E117" s="50"/>
      <c r="F117" s="50"/>
      <c r="H117" s="32"/>
    </row>
    <row r="118" spans="4:8" ht="12.75">
      <c r="D118" s="50"/>
      <c r="E118" s="50"/>
      <c r="F118" s="50"/>
      <c r="H118" s="32"/>
    </row>
    <row r="119" spans="4:8" ht="12.75">
      <c r="D119" s="50"/>
      <c r="E119" s="50"/>
      <c r="F119" s="50"/>
      <c r="H119" s="32"/>
    </row>
    <row r="120" spans="4:8" ht="12.75">
      <c r="D120" s="50"/>
      <c r="E120" s="50"/>
      <c r="F120" s="50"/>
      <c r="H120" s="32"/>
    </row>
    <row r="121" spans="4:8" ht="12.75">
      <c r="D121" s="50"/>
      <c r="E121" s="50"/>
      <c r="F121" s="50"/>
      <c r="H121" s="32"/>
    </row>
    <row r="122" spans="4:8" ht="12.75">
      <c r="D122" s="50"/>
      <c r="E122" s="50"/>
      <c r="F122" s="50"/>
      <c r="H122" s="32"/>
    </row>
    <row r="123" spans="4:8" ht="12.75">
      <c r="D123" s="50"/>
      <c r="E123" s="50"/>
      <c r="F123" s="50"/>
      <c r="H123" s="32"/>
    </row>
    <row r="124" spans="4:8" ht="12.75">
      <c r="D124" s="50"/>
      <c r="E124" s="50"/>
      <c r="F124" s="50"/>
      <c r="H124" s="32"/>
    </row>
    <row r="125" spans="4:8" ht="12.75">
      <c r="D125" s="50"/>
      <c r="E125" s="50"/>
      <c r="F125" s="50"/>
      <c r="H125" s="32"/>
    </row>
    <row r="126" spans="4:8" ht="12.75">
      <c r="D126" s="50"/>
      <c r="E126" s="50"/>
      <c r="F126" s="50"/>
      <c r="H126" s="32"/>
    </row>
    <row r="127" spans="4:8" ht="12.75">
      <c r="D127" s="50"/>
      <c r="E127" s="50"/>
      <c r="F127" s="50"/>
      <c r="H127" s="32"/>
    </row>
    <row r="128" spans="4:8" ht="12.75">
      <c r="D128" s="50"/>
      <c r="E128" s="50"/>
      <c r="F128" s="50"/>
      <c r="H128" s="32"/>
    </row>
    <row r="129" spans="4:8" ht="12.75">
      <c r="D129" s="50"/>
      <c r="E129" s="50"/>
      <c r="F129" s="50"/>
      <c r="H129" s="32"/>
    </row>
    <row r="130" spans="4:8" ht="12.75">
      <c r="D130" s="50"/>
      <c r="E130" s="50"/>
      <c r="F130" s="50"/>
      <c r="H130" s="32"/>
    </row>
    <row r="131" spans="4:8" ht="12.75">
      <c r="D131" s="50"/>
      <c r="E131" s="50"/>
      <c r="F131" s="50"/>
      <c r="H131" s="32"/>
    </row>
    <row r="132" spans="4:8" ht="12.75">
      <c r="D132" s="50"/>
      <c r="E132" s="50"/>
      <c r="F132" s="50"/>
      <c r="H132" s="32"/>
    </row>
    <row r="133" spans="4:8" ht="12.75">
      <c r="D133" s="50"/>
      <c r="E133" s="50"/>
      <c r="F133" s="50"/>
      <c r="H133" s="32"/>
    </row>
    <row r="134" spans="4:8" ht="12.75">
      <c r="D134" s="50"/>
      <c r="E134" s="50"/>
      <c r="F134" s="50"/>
      <c r="H134" s="32"/>
    </row>
    <row r="135" spans="4:8" ht="12.75">
      <c r="D135" s="50"/>
      <c r="E135" s="50"/>
      <c r="F135" s="50"/>
      <c r="H135" s="32"/>
    </row>
    <row r="136" spans="4:8" ht="12.75">
      <c r="D136" s="50"/>
      <c r="E136" s="50"/>
      <c r="F136" s="50"/>
      <c r="H136" s="32"/>
    </row>
    <row r="137" spans="4:8" ht="12.75">
      <c r="D137" s="50"/>
      <c r="E137" s="50"/>
      <c r="F137" s="50"/>
      <c r="H137" s="32"/>
    </row>
    <row r="138" spans="4:8" ht="12.75">
      <c r="D138" s="50"/>
      <c r="E138" s="50"/>
      <c r="F138" s="50"/>
      <c r="H138" s="32"/>
    </row>
    <row r="139" spans="4:8" ht="12.75">
      <c r="D139" s="50"/>
      <c r="E139" s="50"/>
      <c r="F139" s="50"/>
      <c r="H139" s="32"/>
    </row>
    <row r="140" spans="4:8" ht="12.75">
      <c r="D140" s="50"/>
      <c r="E140" s="50"/>
      <c r="F140" s="50"/>
      <c r="H140" s="32"/>
    </row>
    <row r="141" spans="4:8" ht="12.75">
      <c r="D141" s="50"/>
      <c r="E141" s="50"/>
      <c r="F141" s="50"/>
      <c r="H141" s="32"/>
    </row>
    <row r="142" spans="4:8" ht="12.75">
      <c r="D142" s="50"/>
      <c r="E142" s="50"/>
      <c r="F142" s="50"/>
      <c r="H142" s="32"/>
    </row>
    <row r="143" spans="4:8" ht="12.75">
      <c r="D143" s="50"/>
      <c r="E143" s="50"/>
      <c r="F143" s="50"/>
      <c r="H143" s="32"/>
    </row>
    <row r="144" spans="4:8" ht="12.75">
      <c r="D144" s="50"/>
      <c r="E144" s="50"/>
      <c r="F144" s="50"/>
      <c r="H144" s="32"/>
    </row>
    <row r="145" spans="4:8" ht="12.75">
      <c r="D145" s="50"/>
      <c r="E145" s="50"/>
      <c r="F145" s="50"/>
      <c r="H145" s="32"/>
    </row>
    <row r="146" spans="4:8" ht="12.75">
      <c r="D146" s="50"/>
      <c r="E146" s="50"/>
      <c r="F146" s="50"/>
      <c r="H146" s="32"/>
    </row>
    <row r="147" spans="4:8" ht="12.75">
      <c r="D147" s="50"/>
      <c r="E147" s="50"/>
      <c r="F147" s="50"/>
      <c r="H147" s="32"/>
    </row>
    <row r="148" spans="4:8" ht="12.75">
      <c r="D148" s="50"/>
      <c r="E148" s="50"/>
      <c r="F148" s="50"/>
      <c r="H148" s="32"/>
    </row>
    <row r="149" spans="4:8" ht="12.75">
      <c r="D149" s="50"/>
      <c r="E149" s="50"/>
      <c r="F149" s="50"/>
      <c r="H149" s="32"/>
    </row>
    <row r="150" spans="4:8" ht="12.75">
      <c r="D150" s="50"/>
      <c r="E150" s="50"/>
      <c r="F150" s="50"/>
      <c r="H150" s="32"/>
    </row>
    <row r="151" spans="4:8" ht="12.75">
      <c r="D151" s="50"/>
      <c r="E151" s="50"/>
      <c r="F151" s="50"/>
      <c r="H151" s="32"/>
    </row>
    <row r="152" spans="4:8" ht="12.75">
      <c r="D152" s="50"/>
      <c r="E152" s="50"/>
      <c r="F152" s="50"/>
      <c r="H152" s="32"/>
    </row>
    <row r="153" spans="4:8" ht="12.75">
      <c r="D153" s="50"/>
      <c r="E153" s="50"/>
      <c r="F153" s="50"/>
      <c r="H153" s="32"/>
    </row>
    <row r="154" spans="4:8" ht="12.75">
      <c r="D154" s="50"/>
      <c r="E154" s="50"/>
      <c r="F154" s="50"/>
      <c r="H154" s="32"/>
    </row>
    <row r="155" spans="4:8" ht="12.75">
      <c r="D155" s="50"/>
      <c r="E155" s="50"/>
      <c r="F155" s="50"/>
      <c r="H155" s="32"/>
    </row>
    <row r="156" spans="4:8" ht="12.75">
      <c r="D156" s="50"/>
      <c r="E156" s="50"/>
      <c r="F156" s="50"/>
      <c r="H156" s="32"/>
    </row>
    <row r="157" spans="4:8" ht="12.75">
      <c r="D157" s="50"/>
      <c r="E157" s="50"/>
      <c r="F157" s="50"/>
      <c r="H157" s="32"/>
    </row>
    <row r="158" spans="4:8" ht="12.75">
      <c r="D158" s="50"/>
      <c r="E158" s="50"/>
      <c r="F158" s="50"/>
      <c r="H158" s="32"/>
    </row>
    <row r="159" spans="4:8" ht="12.75">
      <c r="D159" s="50"/>
      <c r="E159" s="50"/>
      <c r="F159" s="50"/>
      <c r="H159" s="32"/>
    </row>
    <row r="160" spans="4:8" ht="12.75">
      <c r="D160" s="50"/>
      <c r="E160" s="50"/>
      <c r="F160" s="50"/>
      <c r="H160" s="32"/>
    </row>
    <row r="161" spans="4:8" ht="12.75">
      <c r="D161" s="50"/>
      <c r="E161" s="50"/>
      <c r="F161" s="50"/>
      <c r="H161" s="32"/>
    </row>
    <row r="162" spans="4:8" ht="12.75">
      <c r="D162" s="50"/>
      <c r="E162" s="50"/>
      <c r="F162" s="50"/>
      <c r="H162" s="32"/>
    </row>
    <row r="163" spans="4:8" ht="12.75">
      <c r="D163" s="50"/>
      <c r="E163" s="50"/>
      <c r="F163" s="50"/>
      <c r="H163" s="32"/>
    </row>
    <row r="164" spans="4:8" ht="12.75">
      <c r="D164" s="50"/>
      <c r="E164" s="50"/>
      <c r="F164" s="50"/>
      <c r="H164" s="32"/>
    </row>
    <row r="165" spans="4:8" ht="12.75">
      <c r="D165" s="50"/>
      <c r="E165" s="50"/>
      <c r="F165" s="50"/>
      <c r="H165" s="32"/>
    </row>
    <row r="166" spans="4:8" ht="12.75">
      <c r="D166" s="50"/>
      <c r="E166" s="50"/>
      <c r="F166" s="50"/>
      <c r="H166" s="32"/>
    </row>
    <row r="167" spans="4:8" ht="12.75">
      <c r="D167" s="50"/>
      <c r="E167" s="50"/>
      <c r="F167" s="50"/>
      <c r="H167" s="32"/>
    </row>
    <row r="168" spans="4:8" ht="12.75">
      <c r="D168" s="50"/>
      <c r="E168" s="50"/>
      <c r="F168" s="50"/>
      <c r="H168" s="32"/>
    </row>
    <row r="169" spans="4:8" ht="12.75">
      <c r="D169" s="50"/>
      <c r="E169" s="50"/>
      <c r="F169" s="50"/>
      <c r="H169" s="32"/>
    </row>
    <row r="170" spans="4:8" ht="12.75">
      <c r="D170" s="50"/>
      <c r="E170" s="50"/>
      <c r="F170" s="50"/>
      <c r="H170" s="32"/>
    </row>
    <row r="171" spans="4:8" ht="12.75">
      <c r="D171" s="50"/>
      <c r="E171" s="50"/>
      <c r="F171" s="50"/>
      <c r="H171" s="32"/>
    </row>
    <row r="172" spans="4:8" ht="12.75">
      <c r="D172" s="50"/>
      <c r="E172" s="50"/>
      <c r="F172" s="50"/>
      <c r="H172" s="32"/>
    </row>
    <row r="173" spans="4:8" ht="12.75">
      <c r="D173" s="50"/>
      <c r="E173" s="50"/>
      <c r="F173" s="50"/>
      <c r="H173" s="32"/>
    </row>
    <row r="174" spans="4:8" ht="12.75">
      <c r="D174" s="50"/>
      <c r="E174" s="50"/>
      <c r="F174" s="50"/>
      <c r="H174" s="32"/>
    </row>
    <row r="175" spans="4:8" ht="12.75">
      <c r="D175" s="50"/>
      <c r="E175" s="50"/>
      <c r="F175" s="50"/>
      <c r="H175" s="32"/>
    </row>
    <row r="176" spans="4:8" ht="12.75">
      <c r="D176" s="50"/>
      <c r="E176" s="50"/>
      <c r="F176" s="50"/>
      <c r="H176" s="32"/>
    </row>
    <row r="177" spans="4:8" ht="12.75">
      <c r="D177" s="50"/>
      <c r="E177" s="50"/>
      <c r="F177" s="50"/>
      <c r="H177" s="32"/>
    </row>
    <row r="178" spans="4:8" ht="12.75">
      <c r="D178" s="50"/>
      <c r="E178" s="50"/>
      <c r="F178" s="50"/>
      <c r="H178" s="32"/>
    </row>
    <row r="179" spans="4:8" ht="12.75">
      <c r="D179" s="50"/>
      <c r="E179" s="50"/>
      <c r="F179" s="50"/>
      <c r="H179" s="32"/>
    </row>
    <row r="180" spans="4:8" ht="12.75">
      <c r="D180" s="50"/>
      <c r="E180" s="50"/>
      <c r="F180" s="50"/>
      <c r="H180" s="32"/>
    </row>
    <row r="181" spans="4:8" ht="12.75">
      <c r="D181" s="50"/>
      <c r="E181" s="50"/>
      <c r="F181" s="50"/>
      <c r="H181" s="32"/>
    </row>
    <row r="182" spans="4:8" ht="12.75">
      <c r="D182" s="50"/>
      <c r="E182" s="50"/>
      <c r="F182" s="50"/>
      <c r="H182" s="32"/>
    </row>
    <row r="183" spans="4:8" ht="12.75">
      <c r="D183" s="50"/>
      <c r="E183" s="50"/>
      <c r="F183" s="50"/>
      <c r="H183" s="32"/>
    </row>
    <row r="184" spans="4:8" ht="12.75">
      <c r="D184" s="50"/>
      <c r="E184" s="50"/>
      <c r="F184" s="50"/>
      <c r="H184" s="32"/>
    </row>
    <row r="185" spans="4:8" ht="12.75">
      <c r="D185" s="50"/>
      <c r="E185" s="50"/>
      <c r="F185" s="50"/>
      <c r="H185" s="32"/>
    </row>
    <row r="186" spans="4:8" ht="12.75">
      <c r="D186" s="50"/>
      <c r="E186" s="50"/>
      <c r="F186" s="50"/>
      <c r="H186" s="32"/>
    </row>
    <row r="187" spans="4:8" ht="12.75">
      <c r="D187" s="50"/>
      <c r="E187" s="50"/>
      <c r="F187" s="50"/>
      <c r="H187" s="32"/>
    </row>
    <row r="188" spans="4:8" ht="12.75">
      <c r="D188" s="50"/>
      <c r="E188" s="50"/>
      <c r="F188" s="50"/>
      <c r="H188" s="32"/>
    </row>
    <row r="189" spans="4:8" ht="12.75">
      <c r="D189" s="50"/>
      <c r="E189" s="50"/>
      <c r="F189" s="50"/>
      <c r="H189" s="32"/>
    </row>
    <row r="190" spans="4:8" ht="12.75">
      <c r="D190" s="50"/>
      <c r="E190" s="50"/>
      <c r="F190" s="50"/>
      <c r="H190" s="32"/>
    </row>
    <row r="191" spans="4:8" ht="12.75">
      <c r="D191" s="50"/>
      <c r="E191" s="50"/>
      <c r="F191" s="50"/>
      <c r="H191" s="32"/>
    </row>
    <row r="192" spans="4:8" ht="12.75">
      <c r="D192" s="50"/>
      <c r="E192" s="50"/>
      <c r="F192" s="50"/>
      <c r="H192" s="32"/>
    </row>
    <row r="193" spans="4:8" ht="12.75">
      <c r="D193" s="50"/>
      <c r="E193" s="50"/>
      <c r="F193" s="50"/>
      <c r="H193" s="32"/>
    </row>
    <row r="194" spans="4:8" ht="12.75">
      <c r="D194" s="50"/>
      <c r="E194" s="50"/>
      <c r="F194" s="50"/>
      <c r="H194" s="32"/>
    </row>
    <row r="195" spans="4:8" ht="12.75">
      <c r="D195" s="50"/>
      <c r="E195" s="50"/>
      <c r="F195" s="50"/>
      <c r="H195" s="32"/>
    </row>
    <row r="196" spans="4:8" ht="12.75">
      <c r="D196" s="50"/>
      <c r="E196" s="50"/>
      <c r="F196" s="50"/>
      <c r="H196" s="32"/>
    </row>
    <row r="197" spans="4:8" ht="12.75">
      <c r="D197" s="50"/>
      <c r="E197" s="50"/>
      <c r="F197" s="50"/>
      <c r="H197" s="32"/>
    </row>
    <row r="198" spans="4:8" ht="12.75">
      <c r="D198" s="50"/>
      <c r="E198" s="50"/>
      <c r="F198" s="50"/>
      <c r="H198" s="32"/>
    </row>
    <row r="199" spans="4:8" ht="12.75">
      <c r="D199" s="50"/>
      <c r="E199" s="50"/>
      <c r="F199" s="50"/>
      <c r="H199" s="32"/>
    </row>
    <row r="200" spans="4:8" ht="12.75">
      <c r="D200" s="50"/>
      <c r="E200" s="50"/>
      <c r="F200" s="50"/>
      <c r="H200" s="32"/>
    </row>
    <row r="201" spans="4:8" ht="12.75">
      <c r="D201" s="50"/>
      <c r="E201" s="50"/>
      <c r="F201" s="50"/>
      <c r="H201" s="32"/>
    </row>
    <row r="202" spans="4:8" ht="12.75">
      <c r="D202" s="50"/>
      <c r="E202" s="50"/>
      <c r="F202" s="50"/>
      <c r="H202" s="32"/>
    </row>
    <row r="203" spans="4:8" ht="12.75">
      <c r="D203" s="50"/>
      <c r="E203" s="50"/>
      <c r="F203" s="50"/>
      <c r="H203" s="32"/>
    </row>
    <row r="204" spans="4:8" ht="12.75">
      <c r="D204" s="50"/>
      <c r="E204" s="50"/>
      <c r="F204" s="50"/>
      <c r="H204" s="32"/>
    </row>
    <row r="205" spans="4:8" ht="12.75">
      <c r="D205" s="50"/>
      <c r="E205" s="50"/>
      <c r="F205" s="50"/>
      <c r="H205" s="32"/>
    </row>
    <row r="206" spans="4:8" ht="12.75">
      <c r="D206" s="50"/>
      <c r="E206" s="50"/>
      <c r="F206" s="50"/>
      <c r="H206" s="32"/>
    </row>
    <row r="207" spans="4:8" ht="12.75">
      <c r="D207" s="50"/>
      <c r="E207" s="50"/>
      <c r="F207" s="50"/>
      <c r="H207" s="32"/>
    </row>
    <row r="208" spans="4:8" ht="12.75">
      <c r="D208" s="50"/>
      <c r="E208" s="50"/>
      <c r="F208" s="50"/>
      <c r="H208" s="32"/>
    </row>
    <row r="209" spans="4:8" ht="12.75">
      <c r="D209" s="50"/>
      <c r="E209" s="50"/>
      <c r="F209" s="50"/>
      <c r="H209" s="32"/>
    </row>
    <row r="210" spans="4:8" ht="12.75">
      <c r="D210" s="50"/>
      <c r="E210" s="50"/>
      <c r="F210" s="50"/>
      <c r="H210" s="32"/>
    </row>
    <row r="211" spans="4:8" ht="12.75">
      <c r="D211" s="50"/>
      <c r="E211" s="50"/>
      <c r="F211" s="50"/>
      <c r="H211" s="32"/>
    </row>
    <row r="212" spans="4:8" ht="12.75">
      <c r="D212" s="50"/>
      <c r="E212" s="50"/>
      <c r="F212" s="50"/>
      <c r="H212" s="32"/>
    </row>
    <row r="213" spans="4:8" ht="12.75">
      <c r="D213" s="49"/>
      <c r="E213" s="49"/>
      <c r="F213" s="49"/>
      <c r="H213" s="32"/>
    </row>
    <row r="214" spans="4:8" ht="12.75">
      <c r="D214" s="49"/>
      <c r="E214" s="49"/>
      <c r="F214" s="49"/>
      <c r="H214" s="32"/>
    </row>
    <row r="215" spans="4:8" ht="12.75">
      <c r="D215" s="49"/>
      <c r="E215" s="49"/>
      <c r="F215" s="49"/>
      <c r="H215" s="32"/>
    </row>
    <row r="216" spans="4:8" ht="12.75">
      <c r="D216" s="49"/>
      <c r="E216" s="49"/>
      <c r="F216" s="49"/>
      <c r="H216" s="32"/>
    </row>
    <row r="217" spans="4:8" ht="12.75">
      <c r="D217" s="49"/>
      <c r="E217" s="49"/>
      <c r="F217" s="49"/>
      <c r="H217" s="32"/>
    </row>
    <row r="218" spans="4:8" ht="12.75">
      <c r="D218" s="49"/>
      <c r="E218" s="49"/>
      <c r="F218" s="49"/>
      <c r="H218" s="32"/>
    </row>
    <row r="219" spans="4:8" ht="12.75">
      <c r="D219" s="49"/>
      <c r="E219" s="49"/>
      <c r="F219" s="49"/>
      <c r="H219" s="32"/>
    </row>
    <row r="220" spans="4:8" ht="12.75">
      <c r="D220" s="49"/>
      <c r="E220" s="49"/>
      <c r="F220" s="49"/>
      <c r="H220" s="32"/>
    </row>
    <row r="221" spans="4:8" ht="12.75">
      <c r="D221" s="49"/>
      <c r="E221" s="49"/>
      <c r="F221" s="49"/>
      <c r="H221" s="32"/>
    </row>
    <row r="222" spans="4:8" ht="12.75">
      <c r="D222" s="49"/>
      <c r="E222" s="49"/>
      <c r="F222" s="49"/>
      <c r="H222" s="32"/>
    </row>
    <row r="223" spans="4:8" ht="12.75">
      <c r="D223" s="49"/>
      <c r="E223" s="49"/>
      <c r="F223" s="49"/>
      <c r="H223" s="32"/>
    </row>
    <row r="224" spans="4:8" ht="12.75">
      <c r="D224" s="49"/>
      <c r="E224" s="49"/>
      <c r="F224" s="49"/>
      <c r="H224" s="32"/>
    </row>
    <row r="225" spans="4:8" ht="12.75">
      <c r="D225" s="49"/>
      <c r="E225" s="49"/>
      <c r="F225" s="49"/>
      <c r="H225" s="32"/>
    </row>
    <row r="226" spans="4:8" ht="12.75">
      <c r="D226" s="49"/>
      <c r="E226" s="49"/>
      <c r="F226" s="49"/>
      <c r="H226" s="32"/>
    </row>
    <row r="227" spans="4:8" ht="12.75">
      <c r="D227" s="49"/>
      <c r="E227" s="49"/>
      <c r="F227" s="49"/>
      <c r="H227" s="32"/>
    </row>
    <row r="228" spans="4:8" ht="12.75">
      <c r="D228" s="49"/>
      <c r="E228" s="49"/>
      <c r="F228" s="49"/>
      <c r="H228" s="32"/>
    </row>
    <row r="229" spans="4:8" ht="12.75">
      <c r="D229" s="49"/>
      <c r="E229" s="49"/>
      <c r="F229" s="49"/>
      <c r="H229" s="32"/>
    </row>
    <row r="230" spans="4:8" ht="12.75">
      <c r="D230" s="49"/>
      <c r="E230" s="49"/>
      <c r="F230" s="49"/>
      <c r="H230" s="32"/>
    </row>
    <row r="231" spans="4:8" ht="12.75">
      <c r="D231" s="49"/>
      <c r="E231" s="49"/>
      <c r="F231" s="49"/>
      <c r="H231" s="32"/>
    </row>
    <row r="232" spans="4:8" ht="12.75">
      <c r="D232" s="49"/>
      <c r="E232" s="49"/>
      <c r="F232" s="49"/>
      <c r="H232" s="32"/>
    </row>
    <row r="233" spans="4:8" ht="12.75">
      <c r="D233" s="49"/>
      <c r="E233" s="49"/>
      <c r="F233" s="49"/>
      <c r="H233" s="32"/>
    </row>
    <row r="234" spans="4:8" ht="12.75">
      <c r="D234" s="49"/>
      <c r="E234" s="49"/>
      <c r="F234" s="49"/>
      <c r="H234" s="32"/>
    </row>
    <row r="235" spans="4:8" ht="12.75">
      <c r="D235" s="49"/>
      <c r="E235" s="49"/>
      <c r="F235" s="49"/>
      <c r="H235" s="32"/>
    </row>
    <row r="236" spans="4:8" ht="12.75">
      <c r="D236" s="49"/>
      <c r="E236" s="49"/>
      <c r="F236" s="49"/>
      <c r="H236" s="32"/>
    </row>
    <row r="237" spans="4:8" ht="12.75">
      <c r="D237" s="49"/>
      <c r="E237" s="49"/>
      <c r="F237" s="49"/>
      <c r="H237" s="32"/>
    </row>
    <row r="238" spans="4:8" ht="12.75">
      <c r="D238" s="49"/>
      <c r="E238" s="49"/>
      <c r="F238" s="49"/>
      <c r="H238" s="32"/>
    </row>
    <row r="239" spans="4:6" ht="12.75">
      <c r="D239" s="49"/>
      <c r="E239" s="49"/>
      <c r="F239" s="49"/>
    </row>
    <row r="240" spans="4:6" ht="12.75">
      <c r="D240" s="49"/>
      <c r="E240" s="49"/>
      <c r="F240" s="49"/>
    </row>
    <row r="241" spans="4:6" ht="12.75">
      <c r="D241" s="49"/>
      <c r="E241" s="49"/>
      <c r="F241" s="49"/>
    </row>
    <row r="242" spans="4:6" ht="12.75">
      <c r="D242" s="49"/>
      <c r="E242" s="49"/>
      <c r="F242" s="49"/>
    </row>
    <row r="243" spans="4:6" ht="12.75">
      <c r="D243" s="49"/>
      <c r="E243" s="49"/>
      <c r="F243" s="49"/>
    </row>
    <row r="244" spans="4:6" ht="12.75">
      <c r="D244" s="49"/>
      <c r="E244" s="49"/>
      <c r="F244" s="49"/>
    </row>
    <row r="245" spans="4:6" ht="12.75">
      <c r="D245" s="49"/>
      <c r="E245" s="49"/>
      <c r="F245" s="49"/>
    </row>
    <row r="246" spans="4:6" ht="12.75">
      <c r="D246" s="49"/>
      <c r="E246" s="49"/>
      <c r="F246" s="49"/>
    </row>
    <row r="247" spans="4:6" ht="12.75">
      <c r="D247" s="49"/>
      <c r="E247" s="49"/>
      <c r="F247" s="49"/>
    </row>
  </sheetData>
  <sheetProtection/>
  <mergeCells count="2">
    <mergeCell ref="A1:H1"/>
    <mergeCell ref="A2:H2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44.8515625" style="0" customWidth="1"/>
    <col min="4" max="4" width="13.7109375" style="0" customWidth="1"/>
    <col min="5" max="5" width="13.140625" style="0" customWidth="1"/>
    <col min="6" max="6" width="13.7109375" style="0" customWidth="1"/>
    <col min="7" max="8" width="9.57421875" style="0" customWidth="1"/>
    <col min="9" max="9" width="0.2890625" style="0" hidden="1" customWidth="1"/>
    <col min="10" max="10" width="0.13671875" style="0" hidden="1" customWidth="1"/>
  </cols>
  <sheetData>
    <row r="1" spans="1:8" ht="30" customHeight="1">
      <c r="A1" s="152" t="s">
        <v>1</v>
      </c>
      <c r="B1" s="152"/>
      <c r="C1" s="152"/>
      <c r="D1" s="152"/>
      <c r="E1" s="152"/>
      <c r="F1" s="152"/>
      <c r="G1" s="152"/>
      <c r="H1" s="152"/>
    </row>
    <row r="2" spans="1:8" ht="27.75" customHeight="1">
      <c r="A2" s="154" t="s">
        <v>175</v>
      </c>
      <c r="B2" s="154"/>
      <c r="C2" s="154"/>
      <c r="D2" s="154"/>
      <c r="E2" s="154"/>
      <c r="F2" s="154"/>
      <c r="G2" s="154"/>
      <c r="H2" s="154"/>
    </row>
    <row r="3" spans="1:8" ht="52.5" customHeight="1">
      <c r="A3" s="84"/>
      <c r="B3" s="72"/>
      <c r="C3" s="44" t="s">
        <v>176</v>
      </c>
      <c r="D3" s="56" t="s">
        <v>214</v>
      </c>
      <c r="E3" s="56" t="s">
        <v>211</v>
      </c>
      <c r="F3" s="47" t="s">
        <v>215</v>
      </c>
      <c r="G3" s="47" t="s">
        <v>164</v>
      </c>
      <c r="H3" s="47" t="s">
        <v>164</v>
      </c>
    </row>
    <row r="4" spans="1:8" ht="12.75" customHeight="1">
      <c r="A4" s="84"/>
      <c r="B4" s="85"/>
      <c r="C4" s="73">
        <v>1</v>
      </c>
      <c r="D4" s="73">
        <v>2</v>
      </c>
      <c r="E4" s="73">
        <v>3</v>
      </c>
      <c r="F4" s="74">
        <v>4</v>
      </c>
      <c r="G4" s="75" t="s">
        <v>165</v>
      </c>
      <c r="H4" s="75" t="s">
        <v>166</v>
      </c>
    </row>
    <row r="5" spans="1:8" ht="25.5" customHeight="1">
      <c r="A5" s="104"/>
      <c r="B5" s="104"/>
      <c r="C5" s="105" t="s">
        <v>186</v>
      </c>
      <c r="D5" s="106">
        <f>D6+D16+D20</f>
        <v>67562448</v>
      </c>
      <c r="E5" s="106">
        <f>E6+E16+E20</f>
        <v>60306825</v>
      </c>
      <c r="F5" s="106">
        <f>F6+F16+F20</f>
        <v>52820268</v>
      </c>
      <c r="G5" s="109">
        <f>F5/D5*100</f>
        <v>78.17992030128926</v>
      </c>
      <c r="H5" s="109">
        <f>F5/E5*100</f>
        <v>87.58588766694318</v>
      </c>
    </row>
    <row r="6" spans="1:8" ht="25.5" customHeight="1">
      <c r="A6" s="93">
        <v>1</v>
      </c>
      <c r="B6" s="93"/>
      <c r="C6" s="107" t="s">
        <v>177</v>
      </c>
      <c r="D6" s="108">
        <f>D7</f>
        <v>51495907</v>
      </c>
      <c r="E6" s="108">
        <f>E7</f>
        <v>49230854</v>
      </c>
      <c r="F6" s="108">
        <f>F7</f>
        <v>43057419</v>
      </c>
      <c r="G6" s="109">
        <f aca="true" t="shared" si="0" ref="G6:G23">F6/D6*100</f>
        <v>83.61328406158572</v>
      </c>
      <c r="H6" s="109">
        <f aca="true" t="shared" si="1" ref="H6:H22">F6/E6*100</f>
        <v>87.46023174816347</v>
      </c>
    </row>
    <row r="7" spans="1:8" ht="25.5" customHeight="1">
      <c r="A7" s="93"/>
      <c r="B7" s="107">
        <v>11</v>
      </c>
      <c r="C7" s="107" t="s">
        <v>178</v>
      </c>
      <c r="D7" s="110">
        <f>D8+D9+D10+D11+D12+D13+D14+D15</f>
        <v>51495907</v>
      </c>
      <c r="E7" s="110">
        <f>E8+E9+E10+E11+E12+E13+E14+E15</f>
        <v>49230854</v>
      </c>
      <c r="F7" s="110">
        <f>F8+F9+F10+F11+F12+F13+F14+F15</f>
        <v>43057419</v>
      </c>
      <c r="G7" s="109">
        <f t="shared" si="0"/>
        <v>83.61328406158572</v>
      </c>
      <c r="H7" s="109">
        <f t="shared" si="1"/>
        <v>87.46023174816347</v>
      </c>
    </row>
    <row r="8" spans="1:8" ht="12.75" customHeight="1">
      <c r="A8" s="93"/>
      <c r="B8" s="103">
        <v>633</v>
      </c>
      <c r="C8" s="103" t="s">
        <v>182</v>
      </c>
      <c r="D8" s="111">
        <v>0</v>
      </c>
      <c r="E8" s="111">
        <v>0</v>
      </c>
      <c r="F8" s="111">
        <v>4854319</v>
      </c>
      <c r="G8" s="109">
        <v>0</v>
      </c>
      <c r="H8" s="109">
        <v>0</v>
      </c>
    </row>
    <row r="9" spans="1:8" ht="12.75" customHeight="1">
      <c r="A9" s="93"/>
      <c r="B9" s="103">
        <v>634</v>
      </c>
      <c r="C9" s="103" t="s">
        <v>179</v>
      </c>
      <c r="D9" s="111">
        <v>17345642</v>
      </c>
      <c r="E9" s="111">
        <v>0</v>
      </c>
      <c r="F9" s="111">
        <v>0</v>
      </c>
      <c r="G9" s="109">
        <f t="shared" si="0"/>
        <v>0</v>
      </c>
      <c r="H9" s="109">
        <v>0</v>
      </c>
    </row>
    <row r="10" spans="1:8" ht="12.75" customHeight="1">
      <c r="A10" s="93"/>
      <c r="B10" s="95">
        <v>641</v>
      </c>
      <c r="C10" s="103" t="s">
        <v>98</v>
      </c>
      <c r="D10" s="113">
        <v>118</v>
      </c>
      <c r="E10" s="113">
        <v>6000</v>
      </c>
      <c r="F10" s="113">
        <v>2062</v>
      </c>
      <c r="G10" s="109">
        <f t="shared" si="0"/>
        <v>1747.457627118644</v>
      </c>
      <c r="H10" s="109">
        <f t="shared" si="1"/>
        <v>34.36666666666667</v>
      </c>
    </row>
    <row r="11" spans="1:8" ht="12.75" customHeight="1">
      <c r="A11" s="103"/>
      <c r="B11" s="95">
        <v>642</v>
      </c>
      <c r="C11" s="103" t="s">
        <v>100</v>
      </c>
      <c r="D11" s="113">
        <v>34144741</v>
      </c>
      <c r="E11" s="113">
        <v>35270000</v>
      </c>
      <c r="F11" s="113">
        <v>37523168</v>
      </c>
      <c r="G11" s="109">
        <f t="shared" si="0"/>
        <v>109.89442854464761</v>
      </c>
      <c r="H11" s="109">
        <f t="shared" si="1"/>
        <v>106.38834136660051</v>
      </c>
    </row>
    <row r="12" spans="1:8" ht="12.75" customHeight="1">
      <c r="A12" s="103"/>
      <c r="B12" s="95">
        <v>652</v>
      </c>
      <c r="C12" s="103" t="s">
        <v>60</v>
      </c>
      <c r="D12" s="113">
        <v>300</v>
      </c>
      <c r="E12" s="113">
        <v>1000</v>
      </c>
      <c r="F12" s="113">
        <v>900</v>
      </c>
      <c r="G12" s="109">
        <f t="shared" si="0"/>
        <v>300</v>
      </c>
      <c r="H12" s="109">
        <f t="shared" si="1"/>
        <v>90</v>
      </c>
    </row>
    <row r="13" spans="1:8" ht="12.75" customHeight="1">
      <c r="A13" s="103"/>
      <c r="B13" s="95">
        <v>681</v>
      </c>
      <c r="C13" s="103" t="s">
        <v>212</v>
      </c>
      <c r="D13" s="113">
        <v>0</v>
      </c>
      <c r="E13" s="113">
        <v>20000</v>
      </c>
      <c r="F13" s="113">
        <v>20000</v>
      </c>
      <c r="G13" s="109">
        <v>0</v>
      </c>
      <c r="H13" s="109">
        <f t="shared" si="1"/>
        <v>100</v>
      </c>
    </row>
    <row r="14" spans="1:8" ht="12.75" customHeight="1">
      <c r="A14" s="103"/>
      <c r="B14" s="95">
        <v>683</v>
      </c>
      <c r="C14" s="103" t="s">
        <v>160</v>
      </c>
      <c r="D14" s="113">
        <v>5106</v>
      </c>
      <c r="E14" s="113">
        <v>656000</v>
      </c>
      <c r="F14" s="113">
        <v>656970</v>
      </c>
      <c r="G14" s="109">
        <f t="shared" si="0"/>
        <v>12866.62749706228</v>
      </c>
      <c r="H14" s="109">
        <f t="shared" si="1"/>
        <v>100.14786585365853</v>
      </c>
    </row>
    <row r="15" spans="1:8" ht="12.75" customHeight="1">
      <c r="A15" s="103"/>
      <c r="B15" s="103">
        <v>922</v>
      </c>
      <c r="C15" s="103" t="s">
        <v>206</v>
      </c>
      <c r="D15" s="111">
        <v>0</v>
      </c>
      <c r="E15" s="113">
        <v>13277854</v>
      </c>
      <c r="F15" s="113">
        <v>0</v>
      </c>
      <c r="G15" s="109">
        <v>0</v>
      </c>
      <c r="H15" s="109">
        <f t="shared" si="1"/>
        <v>0</v>
      </c>
    </row>
    <row r="16" spans="1:8" ht="25.5" customHeight="1">
      <c r="A16" s="93">
        <v>5</v>
      </c>
      <c r="B16" s="93"/>
      <c r="C16" s="107" t="s">
        <v>180</v>
      </c>
      <c r="D16" s="108">
        <f aca="true" t="shared" si="2" ref="D16:F17">D17</f>
        <v>15796360</v>
      </c>
      <c r="E16" s="108">
        <f t="shared" si="2"/>
        <v>10818245</v>
      </c>
      <c r="F16" s="108">
        <f t="shared" si="2"/>
        <v>9729934</v>
      </c>
      <c r="G16" s="109">
        <f t="shared" si="0"/>
        <v>61.59605124218491</v>
      </c>
      <c r="H16" s="109">
        <f t="shared" si="1"/>
        <v>89.94004110648261</v>
      </c>
    </row>
    <row r="17" spans="1:8" ht="25.5" customHeight="1">
      <c r="A17" s="107"/>
      <c r="B17" s="93">
        <v>52</v>
      </c>
      <c r="C17" s="107" t="s">
        <v>181</v>
      </c>
      <c r="D17" s="108">
        <f t="shared" si="2"/>
        <v>15796360</v>
      </c>
      <c r="E17" s="108">
        <f>E18+E19</f>
        <v>10818245</v>
      </c>
      <c r="F17" s="108">
        <f t="shared" si="2"/>
        <v>9729934</v>
      </c>
      <c r="G17" s="109">
        <f t="shared" si="0"/>
        <v>61.59605124218491</v>
      </c>
      <c r="H17" s="109">
        <f t="shared" si="1"/>
        <v>89.94004110648261</v>
      </c>
    </row>
    <row r="18" spans="1:8" ht="12.75" customHeight="1">
      <c r="A18" s="95"/>
      <c r="B18" s="103">
        <v>633</v>
      </c>
      <c r="C18" s="103" t="s">
        <v>182</v>
      </c>
      <c r="D18" s="111">
        <v>15796360</v>
      </c>
      <c r="E18" s="113">
        <v>11900000</v>
      </c>
      <c r="F18" s="113">
        <v>9729934</v>
      </c>
      <c r="G18" s="109">
        <f t="shared" si="0"/>
        <v>61.59605124218491</v>
      </c>
      <c r="H18" s="109">
        <f t="shared" si="1"/>
        <v>81.7641512605042</v>
      </c>
    </row>
    <row r="19" spans="1:8" ht="12" customHeight="1">
      <c r="A19" s="95"/>
      <c r="B19" s="103">
        <v>922</v>
      </c>
      <c r="C19" s="103" t="s">
        <v>206</v>
      </c>
      <c r="D19" s="111">
        <v>0</v>
      </c>
      <c r="E19" s="113">
        <v>-1081755</v>
      </c>
      <c r="F19" s="113">
        <v>0</v>
      </c>
      <c r="G19" s="109">
        <v>0</v>
      </c>
      <c r="H19" s="109">
        <f t="shared" si="1"/>
        <v>0</v>
      </c>
    </row>
    <row r="20" spans="1:8" ht="36.75" customHeight="1">
      <c r="A20" s="93">
        <v>7</v>
      </c>
      <c r="B20" s="93"/>
      <c r="C20" s="107" t="s">
        <v>183</v>
      </c>
      <c r="D20" s="108">
        <f>D21+D23</f>
        <v>270181</v>
      </c>
      <c r="E20" s="108">
        <f>E21+E22+E23</f>
        <v>257726</v>
      </c>
      <c r="F20" s="108">
        <f>F21+F23</f>
        <v>32915</v>
      </c>
      <c r="G20" s="109">
        <f t="shared" si="0"/>
        <v>12.182573904160545</v>
      </c>
      <c r="H20" s="109">
        <f t="shared" si="1"/>
        <v>12.771315272809108</v>
      </c>
    </row>
    <row r="21" spans="1:8" ht="25.5" customHeight="1">
      <c r="A21" s="95"/>
      <c r="B21" s="103">
        <v>65267</v>
      </c>
      <c r="C21" s="103" t="s">
        <v>184</v>
      </c>
      <c r="D21" s="111">
        <v>237726</v>
      </c>
      <c r="E21" s="113">
        <v>20000</v>
      </c>
      <c r="F21" s="113">
        <v>32915</v>
      </c>
      <c r="G21" s="109">
        <f t="shared" si="0"/>
        <v>13.84577202325366</v>
      </c>
      <c r="H21" s="109">
        <f t="shared" si="1"/>
        <v>164.57500000000002</v>
      </c>
    </row>
    <row r="22" spans="1:8" ht="12" customHeight="1">
      <c r="A22" s="95"/>
      <c r="B22" s="103">
        <v>922</v>
      </c>
      <c r="C22" s="103" t="s">
        <v>206</v>
      </c>
      <c r="D22" s="111">
        <v>0</v>
      </c>
      <c r="E22" s="113">
        <v>237726</v>
      </c>
      <c r="F22" s="113">
        <v>0</v>
      </c>
      <c r="G22" s="109">
        <v>0</v>
      </c>
      <c r="H22" s="109">
        <f t="shared" si="1"/>
        <v>0</v>
      </c>
    </row>
    <row r="23" spans="1:8" ht="12.75" customHeight="1">
      <c r="A23" s="95"/>
      <c r="B23" s="95">
        <v>7</v>
      </c>
      <c r="C23" s="103" t="s">
        <v>185</v>
      </c>
      <c r="D23" s="113">
        <v>32455</v>
      </c>
      <c r="E23" s="113">
        <v>0</v>
      </c>
      <c r="F23" s="113">
        <v>0</v>
      </c>
      <c r="G23" s="109">
        <f t="shared" si="0"/>
        <v>0</v>
      </c>
      <c r="H23" s="109">
        <v>0</v>
      </c>
    </row>
    <row r="24" spans="1:8" ht="24.75" customHeight="1">
      <c r="A24" s="16"/>
      <c r="B24" s="22"/>
      <c r="C24" s="5"/>
      <c r="D24" s="51"/>
      <c r="E24" s="51"/>
      <c r="F24" s="51"/>
      <c r="G24" s="71"/>
      <c r="H24" s="71"/>
    </row>
    <row r="25" spans="1:8" ht="25.5" customHeight="1">
      <c r="A25" s="93"/>
      <c r="B25" s="93"/>
      <c r="C25" s="105" t="s">
        <v>187</v>
      </c>
      <c r="D25" s="108">
        <f>D26+D35+D39</f>
        <v>53806312</v>
      </c>
      <c r="E25" s="108">
        <f>E26+E35+E39</f>
        <v>57377825</v>
      </c>
      <c r="F25" s="108">
        <f>F26+F35+F39</f>
        <v>46884049</v>
      </c>
      <c r="G25" s="109">
        <f aca="true" t="shared" si="3" ref="G25:G42">F25/D25*100</f>
        <v>87.13484953215155</v>
      </c>
      <c r="H25" s="109">
        <f>F25/E25*100</f>
        <v>81.71109483498198</v>
      </c>
    </row>
    <row r="26" spans="1:8" ht="25.5" customHeight="1">
      <c r="A26" s="93">
        <v>1</v>
      </c>
      <c r="B26" s="93"/>
      <c r="C26" s="107" t="s">
        <v>177</v>
      </c>
      <c r="D26" s="108">
        <f>D27</f>
        <v>30738483</v>
      </c>
      <c r="E26" s="108">
        <f>E27</f>
        <v>45457825</v>
      </c>
      <c r="F26" s="108">
        <f>F27</f>
        <v>36198205</v>
      </c>
      <c r="G26" s="109">
        <f t="shared" si="3"/>
        <v>117.76184595706951</v>
      </c>
      <c r="H26" s="109">
        <f aca="true" t="shared" si="4" ref="H26:H40">F26/E26*100</f>
        <v>79.63030567344566</v>
      </c>
    </row>
    <row r="27" spans="1:8" ht="25.5" customHeight="1">
      <c r="A27" s="93"/>
      <c r="B27" s="107">
        <v>11</v>
      </c>
      <c r="C27" s="107" t="s">
        <v>178</v>
      </c>
      <c r="D27" s="108">
        <f>D28+D29+D30+D31+D33+D34+D32</f>
        <v>30738483</v>
      </c>
      <c r="E27" s="108">
        <f>E28+E29+E30+E31+E33+E34+E32</f>
        <v>45457825</v>
      </c>
      <c r="F27" s="108">
        <f>F28+F29+F30+F31+F33+F34+F32</f>
        <v>36198205</v>
      </c>
      <c r="G27" s="109">
        <f t="shared" si="3"/>
        <v>117.76184595706951</v>
      </c>
      <c r="H27" s="109">
        <f t="shared" si="4"/>
        <v>79.63030567344566</v>
      </c>
    </row>
    <row r="28" spans="1:8" ht="12.75" customHeight="1">
      <c r="A28" s="95"/>
      <c r="B28" s="114">
        <v>31</v>
      </c>
      <c r="C28" s="114" t="s">
        <v>90</v>
      </c>
      <c r="D28" s="113">
        <v>2159844</v>
      </c>
      <c r="E28" s="113">
        <v>2473700</v>
      </c>
      <c r="F28" s="113">
        <v>2374224</v>
      </c>
      <c r="G28" s="109">
        <f t="shared" si="3"/>
        <v>109.9257168573286</v>
      </c>
      <c r="H28" s="109">
        <f t="shared" si="4"/>
        <v>95.97865545539072</v>
      </c>
    </row>
    <row r="29" spans="1:8" ht="12.75" customHeight="1">
      <c r="A29" s="115"/>
      <c r="B29" s="95">
        <v>32</v>
      </c>
      <c r="C29" s="114" t="s">
        <v>20</v>
      </c>
      <c r="D29" s="113">
        <v>24438473</v>
      </c>
      <c r="E29" s="113">
        <v>38827325</v>
      </c>
      <c r="F29" s="113">
        <v>29740835</v>
      </c>
      <c r="G29" s="109">
        <f t="shared" si="3"/>
        <v>121.69678113685745</v>
      </c>
      <c r="H29" s="109">
        <f t="shared" si="4"/>
        <v>76.59769247559547</v>
      </c>
    </row>
    <row r="30" spans="1:8" ht="12.75" customHeight="1">
      <c r="A30" s="95"/>
      <c r="B30" s="114">
        <v>34</v>
      </c>
      <c r="C30" s="114" t="s">
        <v>101</v>
      </c>
      <c r="D30" s="113">
        <v>1075025</v>
      </c>
      <c r="E30" s="113">
        <v>1033000</v>
      </c>
      <c r="F30" s="113">
        <v>941462</v>
      </c>
      <c r="G30" s="109">
        <f t="shared" si="3"/>
        <v>87.57582381805075</v>
      </c>
      <c r="H30" s="109">
        <f t="shared" si="4"/>
        <v>91.13862536302034</v>
      </c>
    </row>
    <row r="31" spans="1:8" ht="12.75" customHeight="1">
      <c r="A31" s="115"/>
      <c r="B31" s="95">
        <v>36</v>
      </c>
      <c r="C31" s="114" t="s">
        <v>145</v>
      </c>
      <c r="D31" s="113">
        <v>3012735</v>
      </c>
      <c r="E31" s="113">
        <v>3000000</v>
      </c>
      <c r="F31" s="113">
        <v>3063034</v>
      </c>
      <c r="G31" s="109">
        <f t="shared" si="3"/>
        <v>101.66954611009598</v>
      </c>
      <c r="H31" s="109">
        <f t="shared" si="4"/>
        <v>102.10113333333332</v>
      </c>
    </row>
    <row r="32" spans="1:8" ht="12.75" customHeight="1">
      <c r="A32" s="115"/>
      <c r="B32" s="95">
        <v>38</v>
      </c>
      <c r="C32" s="114" t="s">
        <v>65</v>
      </c>
      <c r="D32" s="113">
        <v>41949</v>
      </c>
      <c r="E32" s="113">
        <v>70000</v>
      </c>
      <c r="F32" s="113">
        <v>57279</v>
      </c>
      <c r="G32" s="109">
        <f t="shared" si="3"/>
        <v>136.54437531287994</v>
      </c>
      <c r="H32" s="109">
        <f t="shared" si="4"/>
        <v>81.82714285714286</v>
      </c>
    </row>
    <row r="33" spans="1:8" ht="12.75" customHeight="1">
      <c r="A33" s="95"/>
      <c r="B33" s="114">
        <v>42</v>
      </c>
      <c r="C33" s="114" t="s">
        <v>63</v>
      </c>
      <c r="D33" s="113">
        <v>10457</v>
      </c>
      <c r="E33" s="113">
        <v>48800</v>
      </c>
      <c r="F33" s="113">
        <v>20371</v>
      </c>
      <c r="G33" s="109">
        <f t="shared" si="3"/>
        <v>194.80730611073923</v>
      </c>
      <c r="H33" s="109">
        <f t="shared" si="4"/>
        <v>41.743852459016395</v>
      </c>
    </row>
    <row r="34" spans="1:8" ht="12.75" customHeight="1">
      <c r="A34" s="95"/>
      <c r="B34" s="114">
        <v>45</v>
      </c>
      <c r="C34" s="114" t="s">
        <v>128</v>
      </c>
      <c r="D34" s="113">
        <v>0</v>
      </c>
      <c r="E34" s="113">
        <v>5000</v>
      </c>
      <c r="F34" s="113">
        <v>1000</v>
      </c>
      <c r="G34" s="109">
        <v>0</v>
      </c>
      <c r="H34" s="109">
        <f t="shared" si="4"/>
        <v>20</v>
      </c>
    </row>
    <row r="35" spans="1:8" ht="25.5" customHeight="1">
      <c r="A35" s="93">
        <v>5</v>
      </c>
      <c r="B35" s="93"/>
      <c r="C35" s="107" t="s">
        <v>180</v>
      </c>
      <c r="D35" s="108">
        <f>D36</f>
        <v>22108867</v>
      </c>
      <c r="E35" s="108">
        <f>E36</f>
        <v>11900000</v>
      </c>
      <c r="F35" s="108">
        <f>F36</f>
        <v>10415203</v>
      </c>
      <c r="G35" s="109">
        <f t="shared" si="3"/>
        <v>47.10871434524438</v>
      </c>
      <c r="H35" s="109">
        <f t="shared" si="4"/>
        <v>87.52271428571429</v>
      </c>
    </row>
    <row r="36" spans="1:8" ht="25.5" customHeight="1">
      <c r="A36" s="107"/>
      <c r="B36" s="93">
        <v>52</v>
      </c>
      <c r="C36" s="107" t="s">
        <v>181</v>
      </c>
      <c r="D36" s="108">
        <f>D37+D38</f>
        <v>22108867</v>
      </c>
      <c r="E36" s="108">
        <f>E37+E38</f>
        <v>11900000</v>
      </c>
      <c r="F36" s="108">
        <f>F37+F38</f>
        <v>10415203</v>
      </c>
      <c r="G36" s="109">
        <f t="shared" si="3"/>
        <v>47.10871434524438</v>
      </c>
      <c r="H36" s="109">
        <f t="shared" si="4"/>
        <v>87.52271428571429</v>
      </c>
    </row>
    <row r="37" spans="1:8" ht="12.75" customHeight="1">
      <c r="A37" s="95"/>
      <c r="B37" s="114">
        <v>32</v>
      </c>
      <c r="C37" s="114" t="s">
        <v>20</v>
      </c>
      <c r="D37" s="113">
        <v>22108867</v>
      </c>
      <c r="E37" s="113">
        <v>11900000</v>
      </c>
      <c r="F37" s="113">
        <v>10415203</v>
      </c>
      <c r="G37" s="109">
        <f t="shared" si="3"/>
        <v>47.10871434524438</v>
      </c>
      <c r="H37" s="109">
        <f t="shared" si="4"/>
        <v>87.52271428571429</v>
      </c>
    </row>
    <row r="38" spans="1:8" ht="12.75" customHeight="1">
      <c r="A38" s="95"/>
      <c r="B38" s="114">
        <v>45</v>
      </c>
      <c r="C38" s="114" t="s">
        <v>128</v>
      </c>
      <c r="D38" s="113">
        <v>0</v>
      </c>
      <c r="E38" s="113">
        <v>0</v>
      </c>
      <c r="F38" s="113">
        <v>0</v>
      </c>
      <c r="G38" s="109">
        <v>0</v>
      </c>
      <c r="H38" s="109">
        <v>0</v>
      </c>
    </row>
    <row r="39" spans="1:8" ht="25.5" customHeight="1">
      <c r="A39" s="93">
        <v>7</v>
      </c>
      <c r="B39" s="93"/>
      <c r="C39" s="107" t="s">
        <v>183</v>
      </c>
      <c r="D39" s="108">
        <f>D40+D41+D42+D43</f>
        <v>958962</v>
      </c>
      <c r="E39" s="108">
        <f>E40+E41+E42+E43</f>
        <v>20000</v>
      </c>
      <c r="F39" s="108">
        <f>F40+F41+F42+F43</f>
        <v>270641</v>
      </c>
      <c r="G39" s="109">
        <f t="shared" si="3"/>
        <v>28.222286180265744</v>
      </c>
      <c r="H39" s="109">
        <f t="shared" si="4"/>
        <v>1353.205</v>
      </c>
    </row>
    <row r="40" spans="1:8" ht="12.75" customHeight="1">
      <c r="A40" s="95"/>
      <c r="B40" s="114">
        <v>32</v>
      </c>
      <c r="C40" s="114" t="s">
        <v>20</v>
      </c>
      <c r="D40" s="113">
        <v>926507</v>
      </c>
      <c r="E40" s="113">
        <v>20000</v>
      </c>
      <c r="F40" s="113">
        <v>270641</v>
      </c>
      <c r="G40" s="109">
        <f t="shared" si="3"/>
        <v>29.210896409849035</v>
      </c>
      <c r="H40" s="109">
        <f t="shared" si="4"/>
        <v>1353.205</v>
      </c>
    </row>
    <row r="41" spans="1:8" ht="12.75" customHeight="1">
      <c r="A41" s="115"/>
      <c r="B41" s="95">
        <v>38</v>
      </c>
      <c r="C41" s="114" t="s">
        <v>65</v>
      </c>
      <c r="D41" s="113">
        <v>0</v>
      </c>
      <c r="E41" s="113">
        <v>0</v>
      </c>
      <c r="F41" s="113">
        <v>0</v>
      </c>
      <c r="G41" s="109">
        <v>0</v>
      </c>
      <c r="H41" s="109">
        <v>0</v>
      </c>
    </row>
    <row r="42" spans="1:8" ht="12.75" customHeight="1">
      <c r="A42" s="95"/>
      <c r="B42" s="114">
        <v>42</v>
      </c>
      <c r="C42" s="114" t="s">
        <v>63</v>
      </c>
      <c r="D42" s="113">
        <v>32455</v>
      </c>
      <c r="E42" s="113">
        <v>0</v>
      </c>
      <c r="F42" s="113">
        <v>0</v>
      </c>
      <c r="G42" s="109">
        <f t="shared" si="3"/>
        <v>0</v>
      </c>
      <c r="H42" s="109">
        <v>0</v>
      </c>
    </row>
    <row r="43" spans="1:8" ht="12.75" customHeight="1">
      <c r="A43" s="95"/>
      <c r="B43" s="114">
        <v>45</v>
      </c>
      <c r="C43" s="114" t="s">
        <v>128</v>
      </c>
      <c r="D43" s="113">
        <v>0</v>
      </c>
      <c r="E43" s="113">
        <v>0</v>
      </c>
      <c r="F43" s="113">
        <v>0</v>
      </c>
      <c r="G43" s="109">
        <v>0</v>
      </c>
      <c r="H43" s="109">
        <v>0</v>
      </c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</sheetData>
  <sheetProtection/>
  <mergeCells count="2">
    <mergeCell ref="A1:H1"/>
    <mergeCell ref="A2:H2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28125" style="4" customWidth="1"/>
    <col min="2" max="2" width="5.140625" style="4" customWidth="1"/>
    <col min="3" max="3" width="42.8515625" style="2" customWidth="1"/>
    <col min="4" max="4" width="13.7109375" style="2" customWidth="1"/>
    <col min="5" max="5" width="12.140625" style="2" customWidth="1"/>
    <col min="6" max="6" width="13.7109375" style="2" customWidth="1"/>
    <col min="7" max="8" width="9.57421875" style="2" customWidth="1"/>
    <col min="9" max="9" width="8.421875" style="2" customWidth="1"/>
    <col min="10" max="16384" width="9.140625" style="2" customWidth="1"/>
  </cols>
  <sheetData>
    <row r="1" spans="1:8" ht="30" customHeight="1">
      <c r="A1" s="152" t="s">
        <v>1</v>
      </c>
      <c r="B1" s="152"/>
      <c r="C1" s="152"/>
      <c r="D1" s="152"/>
      <c r="E1" s="152"/>
      <c r="F1" s="152"/>
      <c r="G1" s="152"/>
      <c r="H1" s="152"/>
    </row>
    <row r="2" spans="1:8" ht="27.75" customHeight="1">
      <c r="A2" s="154" t="s">
        <v>188</v>
      </c>
      <c r="B2" s="154"/>
      <c r="C2" s="154"/>
      <c r="D2" s="154"/>
      <c r="E2" s="154"/>
      <c r="F2" s="154"/>
      <c r="G2" s="154"/>
      <c r="H2" s="154"/>
    </row>
    <row r="3" spans="1:8" ht="52.5" customHeight="1">
      <c r="A3" s="155"/>
      <c r="B3" s="156"/>
      <c r="C3" s="88" t="s">
        <v>189</v>
      </c>
      <c r="D3" s="89" t="s">
        <v>214</v>
      </c>
      <c r="E3" s="89" t="s">
        <v>211</v>
      </c>
      <c r="F3" s="47" t="s">
        <v>215</v>
      </c>
      <c r="G3" s="47" t="s">
        <v>164</v>
      </c>
      <c r="H3" s="47" t="s">
        <v>164</v>
      </c>
    </row>
    <row r="4" spans="1:8" ht="12.75" customHeight="1">
      <c r="A4" s="84"/>
      <c r="B4" s="72"/>
      <c r="C4" s="87">
        <v>1</v>
      </c>
      <c r="D4" s="86">
        <v>2</v>
      </c>
      <c r="E4" s="73">
        <v>3</v>
      </c>
      <c r="F4" s="74">
        <v>4</v>
      </c>
      <c r="G4" s="75" t="s">
        <v>165</v>
      </c>
      <c r="H4" s="75" t="s">
        <v>166</v>
      </c>
    </row>
    <row r="5" spans="1:8" s="3" customFormat="1" ht="25.5" customHeight="1">
      <c r="A5" s="118" t="s">
        <v>190</v>
      </c>
      <c r="B5" s="93"/>
      <c r="C5" s="115" t="s">
        <v>191</v>
      </c>
      <c r="D5" s="108">
        <f aca="true" t="shared" si="0" ref="D5:F6">D6</f>
        <v>53806312</v>
      </c>
      <c r="E5" s="108">
        <f t="shared" si="0"/>
        <v>57377825</v>
      </c>
      <c r="F5" s="108">
        <f t="shared" si="0"/>
        <v>46884049</v>
      </c>
      <c r="G5" s="109">
        <f>F5/D5*100</f>
        <v>87.13484953215155</v>
      </c>
      <c r="H5" s="109">
        <f>F5/E5*100</f>
        <v>81.71109483498198</v>
      </c>
    </row>
    <row r="6" spans="1:8" s="3" customFormat="1" ht="25.5" customHeight="1">
      <c r="A6" s="93"/>
      <c r="B6" s="118" t="s">
        <v>193</v>
      </c>
      <c r="C6" s="115" t="s">
        <v>192</v>
      </c>
      <c r="D6" s="108">
        <f t="shared" si="0"/>
        <v>53806312</v>
      </c>
      <c r="E6" s="108">
        <f t="shared" si="0"/>
        <v>57377825</v>
      </c>
      <c r="F6" s="108">
        <f t="shared" si="0"/>
        <v>46884049</v>
      </c>
      <c r="G6" s="109">
        <f>F6/D6*100</f>
        <v>87.13484953215155</v>
      </c>
      <c r="H6" s="109">
        <f>F6/E6*100</f>
        <v>81.71109483498198</v>
      </c>
    </row>
    <row r="7" spans="1:8" s="3" customFormat="1" ht="12.75">
      <c r="A7" s="115"/>
      <c r="B7" s="119" t="s">
        <v>194</v>
      </c>
      <c r="C7" s="114" t="s">
        <v>195</v>
      </c>
      <c r="D7" s="113">
        <v>53806312</v>
      </c>
      <c r="E7" s="113">
        <v>57377825</v>
      </c>
      <c r="F7" s="113">
        <v>46884049</v>
      </c>
      <c r="G7" s="112">
        <f>F7/D7*100</f>
        <v>87.13484953215155</v>
      </c>
      <c r="H7" s="112">
        <f>F7/E7*100</f>
        <v>81.71109483498198</v>
      </c>
    </row>
    <row r="8" spans="1:8" ht="12.75">
      <c r="A8" s="17"/>
      <c r="B8" s="19"/>
      <c r="C8" s="8"/>
      <c r="D8" s="15"/>
      <c r="E8" s="15"/>
      <c r="F8" s="15"/>
      <c r="G8" s="71"/>
      <c r="H8" s="71"/>
    </row>
    <row r="9" spans="1:8" s="3" customFormat="1" ht="12.75">
      <c r="A9" s="18"/>
      <c r="B9" s="16"/>
      <c r="C9" s="11"/>
      <c r="D9" s="14"/>
      <c r="E9" s="14"/>
      <c r="F9" s="14"/>
      <c r="G9" s="71"/>
      <c r="H9" s="71"/>
    </row>
    <row r="10" spans="1:8" ht="12.75">
      <c r="A10" s="17"/>
      <c r="B10" s="19"/>
      <c r="C10" s="8"/>
      <c r="D10" s="15"/>
      <c r="E10" s="15"/>
      <c r="F10" s="15"/>
      <c r="G10" s="71"/>
      <c r="H10" s="71"/>
    </row>
    <row r="11" spans="1:8" s="3" customFormat="1" ht="12.75">
      <c r="A11" s="18"/>
      <c r="B11" s="16"/>
      <c r="C11" s="11"/>
      <c r="D11" s="14"/>
      <c r="E11" s="14"/>
      <c r="F11" s="14"/>
      <c r="G11" s="71"/>
      <c r="H11" s="71"/>
    </row>
    <row r="12" spans="1:8" ht="12.75">
      <c r="A12" s="17"/>
      <c r="B12" s="19"/>
      <c r="C12" s="8"/>
      <c r="D12" s="15"/>
      <c r="E12" s="15"/>
      <c r="F12" s="15"/>
      <c r="G12" s="71"/>
      <c r="H12" s="71"/>
    </row>
    <row r="13" spans="1:8" ht="12.75">
      <c r="A13" s="17"/>
      <c r="B13" s="19"/>
      <c r="C13" s="8"/>
      <c r="D13" s="15"/>
      <c r="E13" s="15"/>
      <c r="F13" s="15"/>
      <c r="G13" s="71"/>
      <c r="H13" s="71"/>
    </row>
    <row r="14" spans="1:8" s="3" customFormat="1" ht="12.75">
      <c r="A14" s="16"/>
      <c r="B14" s="16"/>
      <c r="C14" s="11"/>
      <c r="D14" s="14"/>
      <c r="E14" s="14"/>
      <c r="F14" s="14"/>
      <c r="G14" s="71"/>
      <c r="H14" s="71"/>
    </row>
    <row r="15" spans="1:8" s="3" customFormat="1" ht="12.75">
      <c r="A15" s="18"/>
      <c r="B15" s="16"/>
      <c r="C15" s="11"/>
      <c r="D15" s="14"/>
      <c r="E15" s="14"/>
      <c r="F15" s="14"/>
      <c r="G15" s="71"/>
      <c r="H15" s="71"/>
    </row>
    <row r="16" spans="1:8" ht="12.75">
      <c r="A16" s="17"/>
      <c r="B16" s="19"/>
      <c r="C16" s="8"/>
      <c r="D16" s="15"/>
      <c r="E16" s="15"/>
      <c r="F16" s="15"/>
      <c r="G16" s="71"/>
      <c r="H16" s="71"/>
    </row>
    <row r="17" spans="1:8" ht="12.75">
      <c r="A17" s="17"/>
      <c r="B17" s="19"/>
      <c r="C17" s="8"/>
      <c r="D17" s="15"/>
      <c r="E17" s="15"/>
      <c r="F17" s="15"/>
      <c r="G17" s="71"/>
      <c r="H17" s="71"/>
    </row>
    <row r="18" spans="1:8" ht="12.75">
      <c r="A18" s="17"/>
      <c r="B18" s="19"/>
      <c r="C18" s="8"/>
      <c r="D18" s="15"/>
      <c r="E18" s="15"/>
      <c r="F18" s="15"/>
      <c r="G18" s="71"/>
      <c r="H18" s="71"/>
    </row>
    <row r="19" spans="1:8" s="3" customFormat="1" ht="12.75">
      <c r="A19" s="18"/>
      <c r="B19" s="16"/>
      <c r="C19" s="11"/>
      <c r="D19" s="14"/>
      <c r="E19" s="14"/>
      <c r="F19" s="14"/>
      <c r="G19" s="71"/>
      <c r="H19" s="71"/>
    </row>
    <row r="20" spans="1:8" ht="12.75">
      <c r="A20" s="17"/>
      <c r="B20" s="19"/>
      <c r="C20" s="8"/>
      <c r="D20" s="15"/>
      <c r="E20" s="15"/>
      <c r="F20" s="15"/>
      <c r="G20" s="71"/>
      <c r="H20" s="71"/>
    </row>
    <row r="21" spans="1:8" ht="12.75">
      <c r="A21" s="17"/>
      <c r="B21" s="19"/>
      <c r="C21" s="8"/>
      <c r="D21" s="15"/>
      <c r="E21" s="15"/>
      <c r="F21" s="15"/>
      <c r="G21" s="71"/>
      <c r="H21" s="71"/>
    </row>
    <row r="22" spans="1:8" ht="12.75">
      <c r="A22" s="17"/>
      <c r="B22" s="19"/>
      <c r="C22" s="8"/>
      <c r="D22" s="15"/>
      <c r="E22" s="15"/>
      <c r="F22" s="15"/>
      <c r="G22" s="71"/>
      <c r="H22" s="71"/>
    </row>
    <row r="23" spans="1:8" ht="12.75">
      <c r="A23" s="17"/>
      <c r="B23" s="19"/>
      <c r="C23" s="8"/>
      <c r="D23" s="15"/>
      <c r="E23" s="15"/>
      <c r="F23" s="15"/>
      <c r="G23" s="71"/>
      <c r="H23" s="71"/>
    </row>
    <row r="24" spans="1:8" ht="12.75">
      <c r="A24" s="17"/>
      <c r="B24" s="19"/>
      <c r="C24" s="8"/>
      <c r="D24" s="15"/>
      <c r="E24" s="15"/>
      <c r="F24" s="15"/>
      <c r="G24" s="71"/>
      <c r="H24" s="71"/>
    </row>
    <row r="25" spans="1:8" s="3" customFormat="1" ht="12.75">
      <c r="A25" s="18"/>
      <c r="B25" s="16"/>
      <c r="C25" s="11"/>
      <c r="D25" s="14"/>
      <c r="E25" s="14"/>
      <c r="F25" s="14"/>
      <c r="G25" s="71"/>
      <c r="H25" s="71"/>
    </row>
    <row r="26" spans="1:8" ht="12.75">
      <c r="A26" s="17"/>
      <c r="B26" s="19"/>
      <c r="C26" s="8"/>
      <c r="D26" s="15"/>
      <c r="E26" s="15"/>
      <c r="F26" s="15"/>
      <c r="G26" s="71"/>
      <c r="H26" s="71"/>
    </row>
    <row r="27" spans="1:8" ht="12.75">
      <c r="A27" s="17"/>
      <c r="B27" s="19"/>
      <c r="C27" s="8"/>
      <c r="D27" s="15"/>
      <c r="E27" s="15"/>
      <c r="F27" s="15"/>
      <c r="G27" s="71"/>
      <c r="H27" s="71"/>
    </row>
    <row r="28" spans="1:8" ht="12.75">
      <c r="A28" s="17"/>
      <c r="B28" s="19"/>
      <c r="C28" s="8"/>
      <c r="D28" s="15"/>
      <c r="E28" s="15"/>
      <c r="F28" s="15"/>
      <c r="G28" s="71"/>
      <c r="H28" s="71"/>
    </row>
    <row r="29" spans="1:8" ht="12.75">
      <c r="A29" s="17"/>
      <c r="B29" s="19"/>
      <c r="C29" s="8"/>
      <c r="D29" s="15"/>
      <c r="E29" s="15"/>
      <c r="F29" s="15"/>
      <c r="G29" s="71"/>
      <c r="H29" s="71"/>
    </row>
    <row r="30" spans="1:8" ht="12.75">
      <c r="A30" s="17"/>
      <c r="B30" s="19"/>
      <c r="C30" s="8"/>
      <c r="D30" s="15"/>
      <c r="E30" s="15"/>
      <c r="F30" s="15"/>
      <c r="G30" s="71"/>
      <c r="H30" s="71"/>
    </row>
    <row r="31" spans="1:8" ht="12.75">
      <c r="A31" s="17"/>
      <c r="B31" s="19"/>
      <c r="C31" s="8"/>
      <c r="D31" s="15"/>
      <c r="E31" s="15"/>
      <c r="F31" s="15"/>
      <c r="G31" s="71"/>
      <c r="H31" s="71"/>
    </row>
    <row r="32" spans="1:8" ht="12.75">
      <c r="A32" s="17"/>
      <c r="B32" s="19"/>
      <c r="C32" s="8"/>
      <c r="D32" s="15"/>
      <c r="E32" s="15"/>
      <c r="F32" s="15"/>
      <c r="G32" s="71"/>
      <c r="H32" s="71"/>
    </row>
    <row r="33" spans="1:8" ht="12.75">
      <c r="A33" s="17"/>
      <c r="B33" s="19"/>
      <c r="C33" s="8"/>
      <c r="D33" s="15"/>
      <c r="E33" s="15"/>
      <c r="F33" s="15"/>
      <c r="G33" s="71"/>
      <c r="H33" s="71"/>
    </row>
    <row r="34" spans="1:8" ht="12.75">
      <c r="A34" s="17"/>
      <c r="B34" s="19"/>
      <c r="C34" s="8"/>
      <c r="D34" s="15"/>
      <c r="E34" s="15"/>
      <c r="F34" s="15"/>
      <c r="G34" s="71"/>
      <c r="H34" s="71"/>
    </row>
    <row r="35" spans="1:8" ht="12.75">
      <c r="A35" s="17"/>
      <c r="B35" s="19"/>
      <c r="C35" s="8"/>
      <c r="D35" s="15"/>
      <c r="E35" s="15"/>
      <c r="F35" s="15"/>
      <c r="G35" s="71"/>
      <c r="H35" s="71"/>
    </row>
    <row r="36" spans="1:8" ht="12.75">
      <c r="A36" s="17"/>
      <c r="B36" s="19"/>
      <c r="C36" s="8"/>
      <c r="D36" s="15"/>
      <c r="E36" s="15"/>
      <c r="F36" s="15"/>
      <c r="G36" s="71"/>
      <c r="H36" s="71"/>
    </row>
    <row r="37" spans="1:8" ht="12.75">
      <c r="A37" s="16"/>
      <c r="B37" s="18"/>
      <c r="C37" s="11"/>
      <c r="D37" s="14"/>
      <c r="E37" s="14"/>
      <c r="F37" s="14"/>
      <c r="G37" s="71"/>
      <c r="H37" s="71"/>
    </row>
    <row r="38" spans="1:8" ht="12.75">
      <c r="A38" s="17"/>
      <c r="B38" s="19"/>
      <c r="C38" s="8"/>
      <c r="D38" s="15"/>
      <c r="E38" s="15"/>
      <c r="F38" s="15"/>
      <c r="G38" s="71"/>
      <c r="H38" s="71"/>
    </row>
    <row r="39" spans="1:8" s="3" customFormat="1" ht="12.75">
      <c r="A39" s="18"/>
      <c r="B39" s="16"/>
      <c r="C39" s="11"/>
      <c r="D39" s="14"/>
      <c r="E39" s="14"/>
      <c r="F39" s="14"/>
      <c r="G39" s="71"/>
      <c r="H39" s="71"/>
    </row>
    <row r="40" spans="1:8" ht="12.75">
      <c r="A40" s="17"/>
      <c r="B40" s="19"/>
      <c r="C40" s="8"/>
      <c r="D40" s="15"/>
      <c r="E40" s="15"/>
      <c r="F40" s="15"/>
      <c r="G40" s="71"/>
      <c r="H40" s="71"/>
    </row>
    <row r="41" spans="1:8" ht="12.75">
      <c r="A41" s="17"/>
      <c r="B41" s="19"/>
      <c r="C41" s="8"/>
      <c r="D41" s="15"/>
      <c r="E41" s="15"/>
      <c r="F41" s="15"/>
      <c r="G41" s="71"/>
      <c r="H41" s="71"/>
    </row>
    <row r="42" spans="1:8" ht="12.75">
      <c r="A42" s="17"/>
      <c r="B42" s="19"/>
      <c r="C42" s="8"/>
      <c r="D42" s="15"/>
      <c r="E42" s="15"/>
      <c r="F42" s="15"/>
      <c r="G42" s="71"/>
      <c r="H42" s="71"/>
    </row>
    <row r="43" spans="1:8" ht="12.75">
      <c r="A43" s="17"/>
      <c r="B43" s="19"/>
      <c r="C43" s="8"/>
      <c r="D43" s="15"/>
      <c r="E43" s="15"/>
      <c r="F43" s="15"/>
      <c r="G43" s="71"/>
      <c r="H43" s="71"/>
    </row>
    <row r="44" spans="1:8" ht="12.75">
      <c r="A44" s="17"/>
      <c r="B44" s="19"/>
      <c r="C44" s="8"/>
      <c r="D44" s="15"/>
      <c r="E44" s="15"/>
      <c r="F44" s="15"/>
      <c r="G44" s="71"/>
      <c r="H44" s="71"/>
    </row>
    <row r="45" spans="1:8" ht="12.75">
      <c r="A45" s="17"/>
      <c r="B45" s="19"/>
      <c r="C45" s="8"/>
      <c r="D45" s="15"/>
      <c r="E45" s="15"/>
      <c r="F45" s="15"/>
      <c r="G45" s="71"/>
      <c r="H45" s="71"/>
    </row>
    <row r="46" spans="1:8" ht="12.75">
      <c r="A46" s="17"/>
      <c r="B46" s="19"/>
      <c r="C46" s="8"/>
      <c r="D46" s="15"/>
      <c r="E46" s="15"/>
      <c r="F46" s="15"/>
      <c r="G46" s="71"/>
      <c r="H46" s="71"/>
    </row>
    <row r="47" spans="1:8" s="3" customFormat="1" ht="12.75">
      <c r="A47" s="16"/>
      <c r="B47" s="16"/>
      <c r="C47" s="11"/>
      <c r="D47" s="14"/>
      <c r="E47" s="14"/>
      <c r="F47" s="14"/>
      <c r="G47" s="71"/>
      <c r="H47" s="71"/>
    </row>
    <row r="48" spans="1:8" s="3" customFormat="1" ht="12.75">
      <c r="A48" s="18"/>
      <c r="B48" s="16"/>
      <c r="C48" s="11"/>
      <c r="D48" s="14"/>
      <c r="E48" s="14"/>
      <c r="F48" s="14"/>
      <c r="G48" s="71"/>
      <c r="H48" s="71"/>
    </row>
    <row r="49" spans="1:8" ht="12.75">
      <c r="A49" s="17"/>
      <c r="B49" s="19"/>
      <c r="C49" s="8"/>
      <c r="D49" s="15"/>
      <c r="E49" s="15"/>
      <c r="F49" s="15"/>
      <c r="G49" s="71"/>
      <c r="H49" s="71"/>
    </row>
    <row r="50" spans="1:8" ht="12.75">
      <c r="A50" s="17"/>
      <c r="B50" s="19"/>
      <c r="C50" s="8"/>
      <c r="D50" s="15"/>
      <c r="E50" s="15"/>
      <c r="F50" s="15"/>
      <c r="G50" s="71"/>
      <c r="H50" s="71"/>
    </row>
    <row r="51" spans="1:8" s="3" customFormat="1" ht="12.75">
      <c r="A51" s="18"/>
      <c r="B51" s="16"/>
      <c r="C51" s="11"/>
      <c r="D51" s="14"/>
      <c r="E51" s="14"/>
      <c r="F51" s="14"/>
      <c r="G51" s="71"/>
      <c r="H51" s="71"/>
    </row>
    <row r="52" spans="1:8" ht="12.75">
      <c r="A52" s="17"/>
      <c r="B52" s="19"/>
      <c r="C52" s="8"/>
      <c r="D52" s="15"/>
      <c r="E52" s="15"/>
      <c r="F52" s="15"/>
      <c r="G52" s="71"/>
      <c r="H52" s="71"/>
    </row>
    <row r="53" spans="1:8" ht="12.75">
      <c r="A53" s="17"/>
      <c r="B53" s="19"/>
      <c r="C53" s="8"/>
      <c r="D53" s="15"/>
      <c r="E53" s="15"/>
      <c r="F53" s="15"/>
      <c r="G53" s="71"/>
      <c r="H53" s="71"/>
    </row>
    <row r="54" spans="1:8" ht="12.75">
      <c r="A54" s="17"/>
      <c r="B54" s="19"/>
      <c r="C54" s="8"/>
      <c r="D54" s="15"/>
      <c r="E54" s="15"/>
      <c r="F54" s="15"/>
      <c r="G54" s="71"/>
      <c r="H54" s="71"/>
    </row>
    <row r="55" spans="1:8" ht="12.75">
      <c r="A55" s="17"/>
      <c r="B55" s="19"/>
      <c r="C55" s="8"/>
      <c r="D55" s="15"/>
      <c r="E55" s="15"/>
      <c r="F55" s="15"/>
      <c r="G55" s="71"/>
      <c r="H55" s="71"/>
    </row>
    <row r="56" spans="1:8" ht="12.75">
      <c r="A56" s="16"/>
      <c r="B56" s="18"/>
      <c r="C56" s="11"/>
      <c r="D56" s="14"/>
      <c r="E56" s="14"/>
      <c r="F56" s="14"/>
      <c r="G56" s="71"/>
      <c r="H56" s="71"/>
    </row>
    <row r="57" spans="1:8" ht="12.75">
      <c r="A57" s="16"/>
      <c r="B57" s="18"/>
      <c r="C57" s="11"/>
      <c r="D57" s="14"/>
      <c r="E57" s="14"/>
      <c r="F57" s="14"/>
      <c r="G57" s="71"/>
      <c r="H57" s="71"/>
    </row>
    <row r="58" spans="1:8" ht="12.75">
      <c r="A58" s="17"/>
      <c r="B58" s="19"/>
      <c r="C58" s="8"/>
      <c r="D58" s="15"/>
      <c r="E58" s="15"/>
      <c r="F58" s="15"/>
      <c r="G58" s="71"/>
      <c r="H58" s="71"/>
    </row>
    <row r="59" spans="1:8" s="3" customFormat="1" ht="12.75">
      <c r="A59" s="16"/>
      <c r="B59" s="16"/>
      <c r="C59" s="11"/>
      <c r="D59" s="14"/>
      <c r="E59" s="14"/>
      <c r="F59" s="14"/>
      <c r="G59" s="71"/>
      <c r="H59" s="71"/>
    </row>
    <row r="60" spans="1:8" s="3" customFormat="1" ht="12.75">
      <c r="A60" s="18"/>
      <c r="B60" s="16"/>
      <c r="C60" s="11"/>
      <c r="D60" s="14"/>
      <c r="E60" s="14"/>
      <c r="F60" s="14"/>
      <c r="G60" s="71"/>
      <c r="H60" s="71"/>
    </row>
    <row r="61" spans="1:8" ht="12.75">
      <c r="A61" s="17"/>
      <c r="B61" s="19"/>
      <c r="C61" s="8"/>
      <c r="D61" s="15"/>
      <c r="E61" s="15"/>
      <c r="F61" s="15"/>
      <c r="G61" s="71"/>
      <c r="H61" s="71"/>
    </row>
    <row r="62" spans="1:8" ht="12.75">
      <c r="A62" s="17"/>
      <c r="B62" s="19"/>
      <c r="C62" s="8"/>
      <c r="D62" s="15"/>
      <c r="E62" s="15"/>
      <c r="F62" s="15"/>
      <c r="G62" s="71"/>
      <c r="H62" s="71"/>
    </row>
    <row r="63" spans="1:8" s="9" customFormat="1" ht="12.75">
      <c r="A63" s="17"/>
      <c r="B63" s="19"/>
      <c r="C63" s="8"/>
      <c r="D63" s="15"/>
      <c r="E63" s="15"/>
      <c r="F63" s="15"/>
      <c r="G63" s="71"/>
      <c r="H63" s="71"/>
    </row>
    <row r="64" spans="1:8" ht="12.75">
      <c r="A64" s="16"/>
      <c r="B64" s="16"/>
      <c r="C64" s="12"/>
      <c r="D64" s="14"/>
      <c r="E64" s="14"/>
      <c r="F64" s="14"/>
      <c r="G64" s="71"/>
      <c r="H64" s="71"/>
    </row>
    <row r="65" spans="1:8" ht="12.75">
      <c r="A65" s="16"/>
      <c r="B65" s="16"/>
      <c r="C65" s="12"/>
      <c r="D65" s="14"/>
      <c r="E65" s="14"/>
      <c r="F65" s="14"/>
      <c r="G65" s="71"/>
      <c r="H65" s="71"/>
    </row>
    <row r="66" spans="1:8" ht="12.75">
      <c r="A66" s="20"/>
      <c r="B66" s="16"/>
      <c r="C66" s="12"/>
      <c r="D66" s="14"/>
      <c r="E66" s="14"/>
      <c r="F66" s="14"/>
      <c r="G66" s="71"/>
      <c r="H66" s="71"/>
    </row>
    <row r="67" spans="1:8" ht="12.75">
      <c r="A67" s="17"/>
      <c r="B67" s="21"/>
      <c r="C67" s="10"/>
      <c r="D67" s="15"/>
      <c r="E67" s="15"/>
      <c r="F67" s="15"/>
      <c r="G67" s="71"/>
      <c r="H67" s="71"/>
    </row>
    <row r="68" spans="1:8" ht="12.75">
      <c r="A68" s="17"/>
      <c r="B68" s="21"/>
      <c r="C68" s="10"/>
      <c r="D68" s="15"/>
      <c r="E68" s="15"/>
      <c r="F68" s="15"/>
      <c r="G68" s="71"/>
      <c r="H68" s="71"/>
    </row>
    <row r="69" spans="1:8" ht="12.75">
      <c r="A69" s="17"/>
      <c r="B69" s="21"/>
      <c r="C69" s="10"/>
      <c r="D69" s="15"/>
      <c r="E69" s="15"/>
      <c r="F69" s="15"/>
      <c r="G69" s="71"/>
      <c r="H69" s="71"/>
    </row>
    <row r="70" spans="1:8" ht="12.75">
      <c r="A70" s="20"/>
      <c r="B70" s="16"/>
      <c r="C70" s="12"/>
      <c r="D70" s="14"/>
      <c r="E70" s="14"/>
      <c r="F70" s="14"/>
      <c r="G70" s="71"/>
      <c r="H70" s="71"/>
    </row>
    <row r="71" spans="1:8" ht="12.75">
      <c r="A71" s="17"/>
      <c r="B71" s="21"/>
      <c r="C71" s="10"/>
      <c r="D71" s="15"/>
      <c r="E71" s="15"/>
      <c r="F71" s="15"/>
      <c r="G71" s="71"/>
      <c r="H71" s="71"/>
    </row>
    <row r="72" spans="1:8" ht="12.75">
      <c r="A72" s="45"/>
      <c r="B72" s="52"/>
      <c r="C72" s="53"/>
      <c r="D72" s="14"/>
      <c r="E72" s="14"/>
      <c r="F72" s="14"/>
      <c r="G72" s="71"/>
      <c r="H72" s="71"/>
    </row>
    <row r="73" spans="1:8" ht="12.75">
      <c r="A73" s="52"/>
      <c r="B73" s="52"/>
      <c r="C73" s="53"/>
      <c r="D73" s="14"/>
      <c r="E73" s="14"/>
      <c r="F73" s="14"/>
      <c r="G73" s="71"/>
      <c r="H73" s="71"/>
    </row>
    <row r="74" spans="3:8" ht="12.75">
      <c r="C74" s="13"/>
      <c r="D74" s="15"/>
      <c r="E74" s="15"/>
      <c r="F74" s="15"/>
      <c r="G74" s="71"/>
      <c r="H74" s="71"/>
    </row>
    <row r="75" spans="1:8" ht="12.75">
      <c r="A75" s="52"/>
      <c r="B75" s="52"/>
      <c r="C75" s="53"/>
      <c r="D75" s="14"/>
      <c r="E75" s="14"/>
      <c r="F75" s="14"/>
      <c r="G75" s="71"/>
      <c r="H75" s="71"/>
    </row>
    <row r="76" spans="3:8" ht="12.75">
      <c r="C76" s="13"/>
      <c r="D76" s="15"/>
      <c r="E76" s="15"/>
      <c r="F76" s="15"/>
      <c r="G76" s="71"/>
      <c r="H76" s="71"/>
    </row>
    <row r="77" spans="3:8" ht="12.75">
      <c r="C77" s="13"/>
      <c r="D77" s="15"/>
      <c r="E77" s="15"/>
      <c r="F77" s="15"/>
      <c r="G77" s="4"/>
      <c r="H77" s="4"/>
    </row>
    <row r="78" spans="3:8" ht="12.75">
      <c r="C78" s="13"/>
      <c r="D78" s="15"/>
      <c r="E78" s="15"/>
      <c r="F78" s="15"/>
      <c r="G78" s="4"/>
      <c r="H78" s="4"/>
    </row>
    <row r="79" spans="3:6" ht="12.75">
      <c r="C79" s="13"/>
      <c r="D79" s="15"/>
      <c r="E79" s="15"/>
      <c r="F79" s="15"/>
    </row>
    <row r="80" spans="3:6" ht="12.75">
      <c r="C80" s="13"/>
      <c r="D80" s="15"/>
      <c r="E80" s="15"/>
      <c r="F80" s="15"/>
    </row>
    <row r="81" spans="3:6" ht="12.75">
      <c r="C81" s="13"/>
      <c r="D81" s="15"/>
      <c r="E81" s="15"/>
      <c r="F81" s="15"/>
    </row>
    <row r="82" spans="3:6" ht="12.75">
      <c r="C82" s="13"/>
      <c r="D82" s="15"/>
      <c r="E82" s="15"/>
      <c r="F82" s="15"/>
    </row>
    <row r="83" spans="3:6" ht="12.75">
      <c r="C83" s="13"/>
      <c r="D83" s="15"/>
      <c r="E83" s="15"/>
      <c r="F83" s="15"/>
    </row>
    <row r="84" spans="3:6" ht="12.75">
      <c r="C84" s="13"/>
      <c r="D84" s="15"/>
      <c r="E84" s="15"/>
      <c r="F84" s="15"/>
    </row>
    <row r="85" spans="3:6" ht="12.75">
      <c r="C85" s="13"/>
      <c r="D85" s="15"/>
      <c r="E85" s="15"/>
      <c r="F85" s="15"/>
    </row>
    <row r="86" spans="3:6" ht="12.75">
      <c r="C86" s="13"/>
      <c r="D86" s="15"/>
      <c r="E86" s="15"/>
      <c r="F86" s="15"/>
    </row>
    <row r="87" spans="3:6" ht="12.75">
      <c r="C87" s="13"/>
      <c r="D87" s="15"/>
      <c r="E87" s="15"/>
      <c r="F87" s="15"/>
    </row>
    <row r="88" spans="3:6" ht="12.75">
      <c r="C88" s="13"/>
      <c r="D88" s="15"/>
      <c r="E88" s="15"/>
      <c r="F88" s="15"/>
    </row>
    <row r="89" spans="3:6" ht="12.75">
      <c r="C89" s="13"/>
      <c r="D89" s="15"/>
      <c r="E89" s="15"/>
      <c r="F89" s="15"/>
    </row>
    <row r="90" spans="3:6" ht="12.75">
      <c r="C90" s="13"/>
      <c r="D90" s="15"/>
      <c r="E90" s="15"/>
      <c r="F90" s="15"/>
    </row>
    <row r="91" spans="3:6" ht="12.75">
      <c r="C91" s="13"/>
      <c r="D91" s="15"/>
      <c r="E91" s="15"/>
      <c r="F91" s="15"/>
    </row>
    <row r="92" spans="3:6" ht="12.75">
      <c r="C92" s="13"/>
      <c r="D92" s="15"/>
      <c r="E92" s="15"/>
      <c r="F92" s="15"/>
    </row>
    <row r="93" spans="3:6" ht="12.75">
      <c r="C93" s="13"/>
      <c r="D93" s="15"/>
      <c r="E93" s="15"/>
      <c r="F93" s="15"/>
    </row>
    <row r="94" spans="3:6" ht="12.75">
      <c r="C94" s="13"/>
      <c r="D94" s="15"/>
      <c r="E94" s="15"/>
      <c r="F94" s="15"/>
    </row>
    <row r="95" spans="3:6" ht="12.75">
      <c r="C95" s="13"/>
      <c r="D95" s="15"/>
      <c r="E95" s="15"/>
      <c r="F95" s="15"/>
    </row>
    <row r="96" spans="3:6" ht="12.75">
      <c r="C96" s="13"/>
      <c r="D96" s="15"/>
      <c r="E96" s="15"/>
      <c r="F96" s="15"/>
    </row>
    <row r="97" spans="3:6" ht="12.75">
      <c r="C97" s="13"/>
      <c r="D97" s="15"/>
      <c r="E97" s="15"/>
      <c r="F97" s="15"/>
    </row>
    <row r="98" spans="3:6" ht="12.75">
      <c r="C98" s="13"/>
      <c r="D98" s="15"/>
      <c r="E98" s="15"/>
      <c r="F98" s="15"/>
    </row>
    <row r="99" spans="3:6" ht="12.75">
      <c r="C99" s="13"/>
      <c r="D99" s="15"/>
      <c r="E99" s="15"/>
      <c r="F99" s="15"/>
    </row>
    <row r="100" spans="3:6" ht="12.75">
      <c r="C100" s="13"/>
      <c r="D100" s="15"/>
      <c r="E100" s="15"/>
      <c r="F100" s="15"/>
    </row>
    <row r="101" spans="3:6" ht="12.75">
      <c r="C101" s="13"/>
      <c r="D101" s="15"/>
      <c r="E101" s="15"/>
      <c r="F101" s="15"/>
    </row>
    <row r="102" spans="3:6" ht="12.75">
      <c r="C102" s="13"/>
      <c r="D102" s="15"/>
      <c r="E102" s="15"/>
      <c r="F102" s="15"/>
    </row>
    <row r="103" spans="3:6" ht="12.75">
      <c r="C103" s="13"/>
      <c r="D103" s="15"/>
      <c r="E103" s="15"/>
      <c r="F103" s="15"/>
    </row>
    <row r="104" spans="3:6" ht="12.75">
      <c r="C104" s="13"/>
      <c r="D104" s="15"/>
      <c r="E104" s="15"/>
      <c r="F104" s="15"/>
    </row>
    <row r="105" spans="3:6" ht="12.75">
      <c r="C105" s="13"/>
      <c r="D105" s="15"/>
      <c r="E105" s="15"/>
      <c r="F105" s="15"/>
    </row>
    <row r="106" spans="3:6" ht="12.75">
      <c r="C106" s="13"/>
      <c r="D106" s="15"/>
      <c r="E106" s="15"/>
      <c r="F106" s="15"/>
    </row>
    <row r="107" spans="3:6" ht="12.75">
      <c r="C107" s="13"/>
      <c r="D107" s="15"/>
      <c r="E107" s="15"/>
      <c r="F107" s="15"/>
    </row>
    <row r="108" spans="3:6" ht="12.75">
      <c r="C108" s="13"/>
      <c r="D108" s="15"/>
      <c r="E108" s="15"/>
      <c r="F108" s="15"/>
    </row>
    <row r="109" spans="3:6" ht="12.75">
      <c r="C109" s="13"/>
      <c r="D109" s="15"/>
      <c r="E109" s="15"/>
      <c r="F109" s="15"/>
    </row>
    <row r="110" spans="3:6" ht="12.75">
      <c r="C110" s="13"/>
      <c r="D110" s="15"/>
      <c r="E110" s="15"/>
      <c r="F110" s="15"/>
    </row>
    <row r="111" spans="3:6" ht="12.75">
      <c r="C111" s="13"/>
      <c r="D111" s="15"/>
      <c r="E111" s="15"/>
      <c r="F111" s="15"/>
    </row>
    <row r="112" spans="3:6" ht="12.75">
      <c r="C112" s="13"/>
      <c r="D112" s="15"/>
      <c r="E112" s="15"/>
      <c r="F112" s="15"/>
    </row>
    <row r="113" spans="3:6" ht="12.75">
      <c r="C113" s="13"/>
      <c r="D113" s="15"/>
      <c r="E113" s="15"/>
      <c r="F113" s="15"/>
    </row>
    <row r="114" spans="3:6" ht="12.75">
      <c r="C114" s="13"/>
      <c r="D114" s="15"/>
      <c r="E114" s="15"/>
      <c r="F114" s="15"/>
    </row>
    <row r="115" spans="3:6" ht="12.75">
      <c r="C115" s="13"/>
      <c r="D115" s="15"/>
      <c r="E115" s="15"/>
      <c r="F115" s="15"/>
    </row>
    <row r="116" spans="3:6" ht="12.75">
      <c r="C116" s="13"/>
      <c r="D116" s="15"/>
      <c r="E116" s="15"/>
      <c r="F116" s="15"/>
    </row>
    <row r="117" spans="3:6" ht="12.75">
      <c r="C117" s="13"/>
      <c r="D117" s="15"/>
      <c r="E117" s="15"/>
      <c r="F117" s="15"/>
    </row>
    <row r="118" spans="3:6" ht="12.75">
      <c r="C118" s="13"/>
      <c r="D118" s="15"/>
      <c r="E118" s="15"/>
      <c r="F118" s="15"/>
    </row>
    <row r="119" spans="3:6" ht="12.75">
      <c r="C119" s="13"/>
      <c r="D119" s="15"/>
      <c r="E119" s="15"/>
      <c r="F119" s="15"/>
    </row>
    <row r="120" spans="3:6" ht="12.75">
      <c r="C120" s="13"/>
      <c r="D120" s="15"/>
      <c r="E120" s="15"/>
      <c r="F120" s="15"/>
    </row>
    <row r="121" spans="3:6" ht="12.75">
      <c r="C121" s="13"/>
      <c r="D121" s="15"/>
      <c r="E121" s="15"/>
      <c r="F121" s="15"/>
    </row>
    <row r="122" spans="3:6" ht="12.75">
      <c r="C122" s="13"/>
      <c r="D122" s="15"/>
      <c r="E122" s="15"/>
      <c r="F122" s="15"/>
    </row>
    <row r="123" spans="3:6" ht="12.75">
      <c r="C123" s="13"/>
      <c r="D123" s="15"/>
      <c r="E123" s="15"/>
      <c r="F123" s="15"/>
    </row>
    <row r="124" spans="3:6" ht="12.75">
      <c r="C124" s="13"/>
      <c r="D124" s="15"/>
      <c r="E124" s="15"/>
      <c r="F124" s="15"/>
    </row>
    <row r="125" spans="3:6" ht="12.75">
      <c r="C125" s="13"/>
      <c r="D125" s="15"/>
      <c r="E125" s="15"/>
      <c r="F125" s="15"/>
    </row>
    <row r="126" spans="3:6" ht="12.75">
      <c r="C126" s="13"/>
      <c r="D126" s="15"/>
      <c r="E126" s="15"/>
      <c r="F126" s="15"/>
    </row>
    <row r="127" spans="3:6" ht="12.75">
      <c r="C127" s="13"/>
      <c r="D127" s="15"/>
      <c r="E127" s="15"/>
      <c r="F127" s="15"/>
    </row>
    <row r="128" spans="3:6" ht="12.75">
      <c r="C128" s="13"/>
      <c r="D128" s="15"/>
      <c r="E128" s="15"/>
      <c r="F128" s="15"/>
    </row>
    <row r="129" spans="3:6" ht="12.75">
      <c r="C129" s="13"/>
      <c r="D129" s="15"/>
      <c r="E129" s="15"/>
      <c r="F129" s="15"/>
    </row>
    <row r="130" spans="3:6" ht="12.75">
      <c r="C130" s="13"/>
      <c r="D130" s="15"/>
      <c r="E130" s="15"/>
      <c r="F130" s="15"/>
    </row>
    <row r="131" spans="3:6" ht="12.75">
      <c r="C131" s="13"/>
      <c r="D131" s="15"/>
      <c r="E131" s="15"/>
      <c r="F131" s="15"/>
    </row>
    <row r="132" spans="3:6" ht="12.75">
      <c r="C132" s="13"/>
      <c r="D132" s="15"/>
      <c r="E132" s="15"/>
      <c r="F132" s="15"/>
    </row>
    <row r="133" spans="3:6" ht="12.75">
      <c r="C133" s="13"/>
      <c r="D133" s="15"/>
      <c r="E133" s="15"/>
      <c r="F133" s="15"/>
    </row>
    <row r="134" spans="3:6" ht="12.75">
      <c r="C134" s="13"/>
      <c r="D134" s="15"/>
      <c r="E134" s="15"/>
      <c r="F134" s="15"/>
    </row>
    <row r="135" spans="3:6" ht="12.75">
      <c r="C135" s="13"/>
      <c r="D135" s="15"/>
      <c r="E135" s="15"/>
      <c r="F135" s="15"/>
    </row>
    <row r="136" spans="3:6" ht="12.75">
      <c r="C136" s="13"/>
      <c r="D136" s="15"/>
      <c r="E136" s="15"/>
      <c r="F136" s="15"/>
    </row>
    <row r="137" spans="3:6" ht="12.75">
      <c r="C137" s="13"/>
      <c r="D137" s="15"/>
      <c r="E137" s="15"/>
      <c r="F137" s="15"/>
    </row>
    <row r="138" spans="3:6" ht="12.75">
      <c r="C138" s="13"/>
      <c r="D138" s="15"/>
      <c r="E138" s="15"/>
      <c r="F138" s="15"/>
    </row>
    <row r="139" spans="3:6" ht="12.75">
      <c r="C139" s="13"/>
      <c r="D139" s="15"/>
      <c r="E139" s="15"/>
      <c r="F139" s="15"/>
    </row>
    <row r="140" spans="3:6" ht="12.75">
      <c r="C140" s="13"/>
      <c r="D140" s="15"/>
      <c r="E140" s="15"/>
      <c r="F140" s="15"/>
    </row>
    <row r="141" spans="3:6" ht="12.75">
      <c r="C141" s="13"/>
      <c r="D141" s="15"/>
      <c r="E141" s="15"/>
      <c r="F141" s="15"/>
    </row>
    <row r="142" spans="3:6" ht="12.75">
      <c r="C142" s="13"/>
      <c r="D142" s="15"/>
      <c r="E142" s="15"/>
      <c r="F142" s="15"/>
    </row>
    <row r="143" spans="3:6" ht="12.75">
      <c r="C143" s="13"/>
      <c r="D143" s="15"/>
      <c r="E143" s="15"/>
      <c r="F143" s="15"/>
    </row>
    <row r="144" spans="3:6" ht="12.75">
      <c r="C144" s="13"/>
      <c r="D144" s="15"/>
      <c r="E144" s="15"/>
      <c r="F144" s="15"/>
    </row>
    <row r="145" spans="3:6" ht="12.75">
      <c r="C145" s="13"/>
      <c r="D145" s="15"/>
      <c r="E145" s="15"/>
      <c r="F145" s="15"/>
    </row>
    <row r="146" spans="3:6" ht="12.75">
      <c r="C146" s="13"/>
      <c r="D146" s="15"/>
      <c r="E146" s="15"/>
      <c r="F146" s="15"/>
    </row>
    <row r="147" spans="3:6" ht="12.75">
      <c r="C147" s="13"/>
      <c r="D147" s="15"/>
      <c r="E147" s="15"/>
      <c r="F147" s="15"/>
    </row>
    <row r="148" spans="3:6" ht="12.75">
      <c r="C148" s="13"/>
      <c r="D148" s="15"/>
      <c r="E148" s="15"/>
      <c r="F148" s="15"/>
    </row>
    <row r="149" spans="3:6" ht="12.75">
      <c r="C149" s="13"/>
      <c r="D149" s="15"/>
      <c r="E149" s="15"/>
      <c r="F149" s="15"/>
    </row>
    <row r="150" spans="3:6" ht="12.75">
      <c r="C150" s="13"/>
      <c r="D150" s="15"/>
      <c r="E150" s="15"/>
      <c r="F150" s="15"/>
    </row>
    <row r="151" spans="3:6" ht="12.75">
      <c r="C151" s="13"/>
      <c r="D151" s="15"/>
      <c r="E151" s="15"/>
      <c r="F151" s="15"/>
    </row>
    <row r="152" spans="3:6" ht="12.75">
      <c r="C152" s="13"/>
      <c r="D152" s="15"/>
      <c r="E152" s="15"/>
      <c r="F152" s="15"/>
    </row>
    <row r="153" spans="3:6" ht="12.75">
      <c r="C153" s="13"/>
      <c r="D153" s="15"/>
      <c r="E153" s="15"/>
      <c r="F153" s="15"/>
    </row>
    <row r="154" spans="3:6" ht="12.75">
      <c r="C154" s="13"/>
      <c r="D154" s="15"/>
      <c r="E154" s="15"/>
      <c r="F154" s="15"/>
    </row>
    <row r="155" spans="3:6" ht="12.75">
      <c r="C155" s="13"/>
      <c r="D155" s="15"/>
      <c r="E155" s="15"/>
      <c r="F155" s="15"/>
    </row>
    <row r="156" spans="3:6" ht="12.75">
      <c r="C156" s="13"/>
      <c r="D156" s="15"/>
      <c r="E156" s="15"/>
      <c r="F156" s="15"/>
    </row>
    <row r="157" spans="3:6" ht="12.75">
      <c r="C157" s="13"/>
      <c r="D157" s="15"/>
      <c r="E157" s="15"/>
      <c r="F157" s="15"/>
    </row>
    <row r="158" spans="3:6" ht="12.75">
      <c r="C158" s="13"/>
      <c r="D158" s="15"/>
      <c r="E158" s="15"/>
      <c r="F158" s="15"/>
    </row>
    <row r="159" spans="3:6" ht="12.75">
      <c r="C159" s="13"/>
      <c r="D159" s="15"/>
      <c r="E159" s="15"/>
      <c r="F159" s="15"/>
    </row>
    <row r="160" spans="3:6" ht="12.75">
      <c r="C160" s="13"/>
      <c r="D160" s="15"/>
      <c r="E160" s="15"/>
      <c r="F160" s="15"/>
    </row>
    <row r="161" spans="3:6" ht="12.75">
      <c r="C161" s="13"/>
      <c r="D161" s="15"/>
      <c r="E161" s="15"/>
      <c r="F161" s="15"/>
    </row>
    <row r="162" spans="3:6" ht="12.75">
      <c r="C162" s="13"/>
      <c r="D162" s="15"/>
      <c r="E162" s="15"/>
      <c r="F162" s="15"/>
    </row>
    <row r="163" spans="3:6" ht="12.75">
      <c r="C163" s="13"/>
      <c r="D163" s="15"/>
      <c r="E163" s="15"/>
      <c r="F163" s="15"/>
    </row>
    <row r="164" spans="3:6" ht="12.75">
      <c r="C164" s="13"/>
      <c r="D164" s="15"/>
      <c r="E164" s="15"/>
      <c r="F164" s="15"/>
    </row>
    <row r="165" spans="3:6" ht="12.75">
      <c r="C165" s="13"/>
      <c r="D165" s="15"/>
      <c r="E165" s="15"/>
      <c r="F165" s="15"/>
    </row>
    <row r="166" spans="3:6" ht="12.75">
      <c r="C166" s="13"/>
      <c r="D166" s="15"/>
      <c r="E166" s="15"/>
      <c r="F166" s="15"/>
    </row>
    <row r="167" spans="3:6" ht="12.75">
      <c r="C167" s="13"/>
      <c r="D167" s="15"/>
      <c r="E167" s="15"/>
      <c r="F167" s="15"/>
    </row>
    <row r="168" spans="3:6" ht="12.75">
      <c r="C168" s="13"/>
      <c r="D168" s="15"/>
      <c r="E168" s="15"/>
      <c r="F168" s="15"/>
    </row>
    <row r="169" spans="3:6" ht="12.75">
      <c r="C169" s="13"/>
      <c r="D169" s="15"/>
      <c r="E169" s="15"/>
      <c r="F169" s="15"/>
    </row>
    <row r="170" spans="3:6" ht="12.75">
      <c r="C170" s="13"/>
      <c r="D170" s="15"/>
      <c r="E170" s="15"/>
      <c r="F170" s="15"/>
    </row>
    <row r="171" spans="3:6" ht="12.75">
      <c r="C171" s="13"/>
      <c r="D171" s="15"/>
      <c r="E171" s="15"/>
      <c r="F171" s="15"/>
    </row>
    <row r="172" spans="3:6" ht="12.75">
      <c r="C172" s="13"/>
      <c r="D172" s="15"/>
      <c r="E172" s="15"/>
      <c r="F172" s="15"/>
    </row>
    <row r="173" spans="3:6" ht="12.75">
      <c r="C173" s="13"/>
      <c r="D173" s="15"/>
      <c r="E173" s="15"/>
      <c r="F173" s="15"/>
    </row>
    <row r="174" spans="3:6" ht="12.75">
      <c r="C174" s="13"/>
      <c r="D174" s="15"/>
      <c r="E174" s="15"/>
      <c r="F174" s="15"/>
    </row>
    <row r="175" spans="3:6" ht="12.75">
      <c r="C175" s="13"/>
      <c r="D175" s="15"/>
      <c r="E175" s="15"/>
      <c r="F175" s="15"/>
    </row>
    <row r="176" spans="3:6" ht="12.75">
      <c r="C176" s="13"/>
      <c r="D176" s="15"/>
      <c r="E176" s="15"/>
      <c r="F176" s="15"/>
    </row>
    <row r="177" spans="3:6" ht="12.75">
      <c r="C177" s="13"/>
      <c r="D177" s="15"/>
      <c r="E177" s="15"/>
      <c r="F177" s="15"/>
    </row>
    <row r="178" spans="3:6" ht="12.75">
      <c r="C178" s="13"/>
      <c r="D178" s="15"/>
      <c r="E178" s="15"/>
      <c r="F178" s="15"/>
    </row>
    <row r="179" spans="3:6" ht="12.75">
      <c r="C179" s="13"/>
      <c r="D179" s="15"/>
      <c r="E179" s="15"/>
      <c r="F179" s="15"/>
    </row>
    <row r="180" spans="3:6" ht="12.75">
      <c r="C180" s="13"/>
      <c r="D180" s="15"/>
      <c r="E180" s="15"/>
      <c r="F180" s="15"/>
    </row>
    <row r="181" spans="3:6" ht="12.75">
      <c r="C181" s="13"/>
      <c r="D181" s="15"/>
      <c r="E181" s="15"/>
      <c r="F181" s="15"/>
    </row>
    <row r="182" spans="3:6" ht="12.75">
      <c r="C182" s="13"/>
      <c r="D182" s="15"/>
      <c r="E182" s="15"/>
      <c r="F182" s="15"/>
    </row>
    <row r="183" spans="3:6" ht="12.75">
      <c r="C183" s="13"/>
      <c r="D183" s="15"/>
      <c r="E183" s="15"/>
      <c r="F183" s="15"/>
    </row>
    <row r="184" spans="3:6" ht="12.75">
      <c r="C184" s="13"/>
      <c r="D184" s="15"/>
      <c r="E184" s="15"/>
      <c r="F184" s="15"/>
    </row>
    <row r="185" spans="3:6" ht="12.75">
      <c r="C185" s="13"/>
      <c r="D185" s="15"/>
      <c r="E185" s="15"/>
      <c r="F185" s="15"/>
    </row>
    <row r="186" spans="3:6" ht="12.75">
      <c r="C186" s="13"/>
      <c r="D186" s="15"/>
      <c r="E186" s="15"/>
      <c r="F186" s="15"/>
    </row>
    <row r="187" spans="3:6" ht="12.75">
      <c r="C187" s="13"/>
      <c r="D187" s="15"/>
      <c r="E187" s="15"/>
      <c r="F187" s="15"/>
    </row>
    <row r="188" spans="3:6" ht="12.75">
      <c r="C188" s="13"/>
      <c r="D188" s="15"/>
      <c r="E188" s="15"/>
      <c r="F188" s="15"/>
    </row>
    <row r="189" spans="4:6" ht="12.75">
      <c r="D189" s="15"/>
      <c r="E189" s="15"/>
      <c r="F189" s="15"/>
    </row>
    <row r="190" spans="4:6" ht="12.75">
      <c r="D190" s="15"/>
      <c r="E190" s="15"/>
      <c r="F190" s="15"/>
    </row>
    <row r="191" spans="4:6" ht="12.75"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5" ht="12.75">
      <c r="D207" s="15"/>
      <c r="E207" s="15"/>
    </row>
    <row r="208" spans="4:5" ht="12.75">
      <c r="D208" s="15"/>
      <c r="E208" s="15"/>
    </row>
    <row r="209" spans="4:5" ht="12.75">
      <c r="D209" s="15"/>
      <c r="E209" s="15"/>
    </row>
    <row r="210" spans="4:5" ht="12.75">
      <c r="D210" s="15"/>
      <c r="E210" s="15"/>
    </row>
    <row r="211" spans="4:5" ht="12.75">
      <c r="D211" s="15"/>
      <c r="E211" s="15"/>
    </row>
  </sheetData>
  <sheetProtection/>
  <mergeCells count="3">
    <mergeCell ref="A3:B3"/>
    <mergeCell ref="A2:H2"/>
    <mergeCell ref="A1:H1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28125" style="4" customWidth="1"/>
    <col min="2" max="2" width="5.421875" style="17" customWidth="1"/>
    <col min="3" max="3" width="44.28125" style="2" customWidth="1"/>
    <col min="4" max="4" width="13.7109375" style="2" customWidth="1"/>
    <col min="5" max="5" width="12.57421875" style="2" customWidth="1"/>
    <col min="6" max="6" width="13.7109375" style="2" customWidth="1"/>
    <col min="7" max="8" width="9.57421875" style="2" customWidth="1"/>
    <col min="9" max="9" width="9.8515625" style="2" customWidth="1"/>
    <col min="10" max="16384" width="9.140625" style="2" customWidth="1"/>
  </cols>
  <sheetData>
    <row r="1" spans="1:8" ht="30" customHeight="1">
      <c r="A1" s="152" t="s">
        <v>202</v>
      </c>
      <c r="B1" s="152"/>
      <c r="C1" s="152"/>
      <c r="D1" s="152"/>
      <c r="E1" s="152"/>
      <c r="F1" s="152"/>
      <c r="G1" s="152"/>
      <c r="H1" s="152"/>
    </row>
    <row r="2" spans="1:8" ht="27.75" customHeight="1">
      <c r="A2" s="154" t="s">
        <v>203</v>
      </c>
      <c r="B2" s="154"/>
      <c r="C2" s="154"/>
      <c r="D2" s="154"/>
      <c r="E2" s="154"/>
      <c r="F2" s="154"/>
      <c r="G2" s="154"/>
      <c r="H2" s="154"/>
    </row>
    <row r="3" spans="1:8" ht="52.5" customHeight="1">
      <c r="A3" s="155"/>
      <c r="B3" s="156"/>
      <c r="C3" s="44" t="s">
        <v>176</v>
      </c>
      <c r="D3" s="89" t="s">
        <v>214</v>
      </c>
      <c r="E3" s="89" t="s">
        <v>211</v>
      </c>
      <c r="F3" s="47" t="s">
        <v>215</v>
      </c>
      <c r="G3" s="47" t="s">
        <v>164</v>
      </c>
      <c r="H3" s="47" t="s">
        <v>164</v>
      </c>
    </row>
    <row r="4" spans="1:8" ht="12.75" customHeight="1">
      <c r="A4" s="84"/>
      <c r="B4" s="72"/>
      <c r="C4" s="87">
        <v>1</v>
      </c>
      <c r="D4" s="86">
        <v>2</v>
      </c>
      <c r="E4" s="73">
        <v>3</v>
      </c>
      <c r="F4" s="74">
        <v>4</v>
      </c>
      <c r="G4" s="75" t="s">
        <v>165</v>
      </c>
      <c r="H4" s="75" t="s">
        <v>166</v>
      </c>
    </row>
    <row r="5" spans="1:8" ht="25.5" customHeight="1">
      <c r="A5" s="104"/>
      <c r="B5" s="104"/>
      <c r="C5" s="105" t="s">
        <v>197</v>
      </c>
      <c r="D5" s="117">
        <f aca="true" t="shared" si="0" ref="D5:F6">D6</f>
        <v>0</v>
      </c>
      <c r="E5" s="117">
        <f t="shared" si="0"/>
        <v>0</v>
      </c>
      <c r="F5" s="117">
        <f t="shared" si="0"/>
        <v>0</v>
      </c>
      <c r="G5" s="112">
        <v>0</v>
      </c>
      <c r="H5" s="112">
        <v>0</v>
      </c>
    </row>
    <row r="6" spans="1:8" ht="25.5" customHeight="1">
      <c r="A6" s="104">
        <v>8</v>
      </c>
      <c r="B6" s="104"/>
      <c r="C6" s="116" t="s">
        <v>199</v>
      </c>
      <c r="D6" s="106">
        <f t="shared" si="0"/>
        <v>0</v>
      </c>
      <c r="E6" s="106">
        <f t="shared" si="0"/>
        <v>0</v>
      </c>
      <c r="F6" s="106">
        <f t="shared" si="0"/>
        <v>0</v>
      </c>
      <c r="G6" s="112">
        <v>0</v>
      </c>
      <c r="H6" s="112">
        <v>0</v>
      </c>
    </row>
    <row r="7" spans="1:8" ht="12.75" customHeight="1">
      <c r="A7" s="104"/>
      <c r="B7" s="104">
        <v>81</v>
      </c>
      <c r="C7" s="116" t="s">
        <v>200</v>
      </c>
      <c r="D7" s="106">
        <f>D9</f>
        <v>0</v>
      </c>
      <c r="E7" s="106">
        <f>E9</f>
        <v>0</v>
      </c>
      <c r="F7" s="106">
        <f>F9</f>
        <v>0</v>
      </c>
      <c r="G7" s="112">
        <v>0</v>
      </c>
      <c r="H7" s="112">
        <v>0</v>
      </c>
    </row>
    <row r="8" spans="1:8" s="3" customFormat="1" ht="25.5" customHeight="1">
      <c r="A8" s="95"/>
      <c r="B8" s="95">
        <v>8</v>
      </c>
      <c r="C8" s="94" t="s">
        <v>6</v>
      </c>
      <c r="D8" s="113">
        <f>D9</f>
        <v>0</v>
      </c>
      <c r="E8" s="113">
        <f>E9</f>
        <v>0</v>
      </c>
      <c r="F8" s="113">
        <f>F9</f>
        <v>0</v>
      </c>
      <c r="G8" s="112">
        <v>0</v>
      </c>
      <c r="H8" s="112">
        <v>0</v>
      </c>
    </row>
    <row r="9" spans="1:8" s="3" customFormat="1" ht="12.75">
      <c r="A9" s="95"/>
      <c r="B9" s="95">
        <v>84</v>
      </c>
      <c r="C9" s="94" t="s">
        <v>66</v>
      </c>
      <c r="D9" s="113">
        <v>0</v>
      </c>
      <c r="E9" s="113">
        <v>0</v>
      </c>
      <c r="F9" s="113">
        <v>0</v>
      </c>
      <c r="G9" s="112">
        <v>0</v>
      </c>
      <c r="H9" s="112">
        <v>0</v>
      </c>
    </row>
    <row r="10" spans="1:8" s="3" customFormat="1" ht="25.5" customHeight="1">
      <c r="A10" s="104"/>
      <c r="B10" s="104"/>
      <c r="C10" s="105" t="s">
        <v>198</v>
      </c>
      <c r="D10" s="117">
        <f aca="true" t="shared" si="1" ref="D10:F13">D11</f>
        <v>7392940</v>
      </c>
      <c r="E10" s="117">
        <f t="shared" si="1"/>
        <v>2929000</v>
      </c>
      <c r="F10" s="117">
        <f t="shared" si="1"/>
        <v>2928087</v>
      </c>
      <c r="G10" s="112">
        <f>F10/D10*100</f>
        <v>39.60653001376989</v>
      </c>
      <c r="H10" s="112">
        <f>F10/E10*100</f>
        <v>99.9688289518607</v>
      </c>
    </row>
    <row r="11" spans="1:8" s="3" customFormat="1" ht="25.5" customHeight="1">
      <c r="A11" s="104">
        <v>1</v>
      </c>
      <c r="B11" s="104"/>
      <c r="C11" s="116" t="s">
        <v>177</v>
      </c>
      <c r="D11" s="106">
        <f t="shared" si="1"/>
        <v>7392940</v>
      </c>
      <c r="E11" s="106">
        <f t="shared" si="1"/>
        <v>2929000</v>
      </c>
      <c r="F11" s="106">
        <f t="shared" si="1"/>
        <v>2928087</v>
      </c>
      <c r="G11" s="112">
        <f>F11/D11*100</f>
        <v>39.60653001376989</v>
      </c>
      <c r="H11" s="112">
        <f>F11/E11*100</f>
        <v>99.9688289518607</v>
      </c>
    </row>
    <row r="12" spans="1:8" s="3" customFormat="1" ht="12.75" customHeight="1">
      <c r="A12" s="104"/>
      <c r="B12" s="104">
        <v>11</v>
      </c>
      <c r="C12" s="116" t="s">
        <v>178</v>
      </c>
      <c r="D12" s="106">
        <f t="shared" si="1"/>
        <v>7392940</v>
      </c>
      <c r="E12" s="106">
        <f t="shared" si="1"/>
        <v>2929000</v>
      </c>
      <c r="F12" s="106">
        <f t="shared" si="1"/>
        <v>2928087</v>
      </c>
      <c r="G12" s="112">
        <f>F12/D12*100</f>
        <v>39.60653001376989</v>
      </c>
      <c r="H12" s="112">
        <f>F12/E12*100</f>
        <v>99.9688289518607</v>
      </c>
    </row>
    <row r="13" spans="1:8" s="3" customFormat="1" ht="25.5" customHeight="1">
      <c r="A13" s="95"/>
      <c r="B13" s="95">
        <v>5</v>
      </c>
      <c r="C13" s="124" t="s">
        <v>7</v>
      </c>
      <c r="D13" s="113">
        <f t="shared" si="1"/>
        <v>7392940</v>
      </c>
      <c r="E13" s="113">
        <f t="shared" si="1"/>
        <v>2929000</v>
      </c>
      <c r="F13" s="113">
        <f t="shared" si="1"/>
        <v>2928087</v>
      </c>
      <c r="G13" s="112">
        <f>F13/D13*100</f>
        <v>39.60653001376989</v>
      </c>
      <c r="H13" s="112">
        <f>F13/E13*100</f>
        <v>99.9688289518607</v>
      </c>
    </row>
    <row r="14" spans="1:8" s="3" customFormat="1" ht="12.75">
      <c r="A14" s="95"/>
      <c r="B14" s="95">
        <v>54</v>
      </c>
      <c r="C14" s="124" t="s">
        <v>133</v>
      </c>
      <c r="D14" s="113">
        <v>7392940</v>
      </c>
      <c r="E14" s="113">
        <v>2929000</v>
      </c>
      <c r="F14" s="113">
        <v>2928087</v>
      </c>
      <c r="G14" s="112">
        <f>F14/D14*100</f>
        <v>39.60653001376989</v>
      </c>
      <c r="H14" s="112">
        <f>F14/E14*100</f>
        <v>99.9688289518607</v>
      </c>
    </row>
    <row r="15" spans="1:8" ht="12.75">
      <c r="A15" s="97"/>
      <c r="B15" s="95"/>
      <c r="C15" s="125"/>
      <c r="D15" s="126"/>
      <c r="E15" s="126"/>
      <c r="F15" s="126"/>
      <c r="G15" s="125"/>
      <c r="H15" s="125"/>
    </row>
    <row r="16" spans="4:6" ht="12.75">
      <c r="D16" s="33"/>
      <c r="E16" s="33"/>
      <c r="F16" s="33"/>
    </row>
    <row r="17" spans="4:6" ht="12.75">
      <c r="D17" s="33"/>
      <c r="E17" s="33"/>
      <c r="F17" s="33"/>
    </row>
    <row r="18" spans="4:6" ht="12.75">
      <c r="D18" s="33"/>
      <c r="E18" s="33"/>
      <c r="F18" s="33"/>
    </row>
    <row r="19" spans="4:6" ht="12.75">
      <c r="D19" s="33"/>
      <c r="E19" s="33"/>
      <c r="F19" s="33"/>
    </row>
    <row r="20" spans="4:6" ht="12.75">
      <c r="D20" s="33"/>
      <c r="E20" s="33"/>
      <c r="F20" s="33"/>
    </row>
    <row r="21" spans="4:6" ht="12.75">
      <c r="D21" s="33"/>
      <c r="E21" s="33"/>
      <c r="F21" s="33"/>
    </row>
    <row r="22" spans="4:6" ht="12.75">
      <c r="D22" s="33"/>
      <c r="E22" s="33"/>
      <c r="F22" s="33"/>
    </row>
  </sheetData>
  <sheetProtection/>
  <mergeCells count="3">
    <mergeCell ref="A3:B3"/>
    <mergeCell ref="A2:H2"/>
    <mergeCell ref="A1:H1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44.8515625" style="0" customWidth="1"/>
    <col min="4" max="4" width="13.7109375" style="0" customWidth="1"/>
    <col min="5" max="5" width="13.140625" style="0" customWidth="1"/>
    <col min="6" max="6" width="13.7109375" style="0" customWidth="1"/>
    <col min="7" max="8" width="9.57421875" style="0" customWidth="1"/>
  </cols>
  <sheetData>
    <row r="1" spans="1:8" ht="30" customHeight="1">
      <c r="A1" s="152" t="s">
        <v>202</v>
      </c>
      <c r="B1" s="152"/>
      <c r="C1" s="152"/>
      <c r="D1" s="152"/>
      <c r="E1" s="152"/>
      <c r="F1" s="152"/>
      <c r="G1" s="152"/>
      <c r="H1" s="152"/>
    </row>
    <row r="2" spans="1:8" ht="27.75" customHeight="1">
      <c r="A2" s="154" t="s">
        <v>204</v>
      </c>
      <c r="B2" s="154"/>
      <c r="C2" s="154"/>
      <c r="D2" s="154"/>
      <c r="E2" s="154"/>
      <c r="F2" s="154"/>
      <c r="G2" s="154"/>
      <c r="H2" s="154"/>
    </row>
    <row r="3" spans="1:8" ht="52.5" customHeight="1">
      <c r="A3" s="155"/>
      <c r="B3" s="156"/>
      <c r="C3" s="44" t="s">
        <v>196</v>
      </c>
      <c r="D3" s="89" t="s">
        <v>214</v>
      </c>
      <c r="E3" s="89" t="s">
        <v>211</v>
      </c>
      <c r="F3" s="47" t="s">
        <v>215</v>
      </c>
      <c r="G3" s="47" t="s">
        <v>164</v>
      </c>
      <c r="H3" s="47" t="s">
        <v>164</v>
      </c>
    </row>
    <row r="4" spans="1:8" ht="12.75" customHeight="1">
      <c r="A4" s="84"/>
      <c r="B4" s="72"/>
      <c r="C4" s="87">
        <v>1</v>
      </c>
      <c r="D4" s="86">
        <v>2</v>
      </c>
      <c r="E4" s="73">
        <v>3</v>
      </c>
      <c r="F4" s="74">
        <v>4</v>
      </c>
      <c r="G4" s="75" t="s">
        <v>165</v>
      </c>
      <c r="H4" s="75" t="s">
        <v>166</v>
      </c>
    </row>
    <row r="5" spans="1:8" ht="25.5" customHeight="1">
      <c r="A5" s="93">
        <v>8</v>
      </c>
      <c r="B5" s="93"/>
      <c r="C5" s="91" t="s">
        <v>6</v>
      </c>
      <c r="D5" s="108">
        <f>D6</f>
        <v>0</v>
      </c>
      <c r="E5" s="108">
        <f aca="true" t="shared" si="0" ref="E5:F7">E6</f>
        <v>0</v>
      </c>
      <c r="F5" s="108">
        <f t="shared" si="0"/>
        <v>0</v>
      </c>
      <c r="G5" s="109">
        <v>0</v>
      </c>
      <c r="H5" s="109">
        <v>0</v>
      </c>
    </row>
    <row r="6" spans="1:8" ht="12.75" customHeight="1">
      <c r="A6" s="93">
        <v>84</v>
      </c>
      <c r="B6" s="93"/>
      <c r="C6" s="91" t="s">
        <v>66</v>
      </c>
      <c r="D6" s="108">
        <f>D7</f>
        <v>0</v>
      </c>
      <c r="E6" s="108">
        <f t="shared" si="0"/>
        <v>0</v>
      </c>
      <c r="F6" s="108">
        <f t="shared" si="0"/>
        <v>0</v>
      </c>
      <c r="G6" s="109">
        <v>0</v>
      </c>
      <c r="H6" s="109">
        <v>0</v>
      </c>
    </row>
    <row r="7" spans="1:8" ht="25.5" customHeight="1">
      <c r="A7" s="91" t="s">
        <v>112</v>
      </c>
      <c r="B7" s="93"/>
      <c r="C7" s="91" t="s">
        <v>131</v>
      </c>
      <c r="D7" s="127">
        <f>D8</f>
        <v>0</v>
      </c>
      <c r="E7" s="127">
        <f t="shared" si="0"/>
        <v>0</v>
      </c>
      <c r="F7" s="127">
        <f t="shared" si="0"/>
        <v>0</v>
      </c>
      <c r="G7" s="109">
        <v>0</v>
      </c>
      <c r="H7" s="109">
        <v>0</v>
      </c>
    </row>
    <row r="8" spans="1:8" ht="12.75" customHeight="1">
      <c r="A8" s="95"/>
      <c r="B8" s="94">
        <v>8443</v>
      </c>
      <c r="C8" s="94" t="s">
        <v>132</v>
      </c>
      <c r="D8" s="126">
        <v>0</v>
      </c>
      <c r="E8" s="126">
        <v>0</v>
      </c>
      <c r="F8" s="126">
        <v>0</v>
      </c>
      <c r="G8" s="109">
        <v>0</v>
      </c>
      <c r="H8" s="109">
        <v>0</v>
      </c>
    </row>
    <row r="9" spans="1:8" ht="25.5" customHeight="1">
      <c r="A9" s="93">
        <v>5</v>
      </c>
      <c r="B9" s="93"/>
      <c r="C9" s="90" t="s">
        <v>7</v>
      </c>
      <c r="D9" s="108">
        <f>D10</f>
        <v>7392940</v>
      </c>
      <c r="E9" s="108">
        <f>E10</f>
        <v>2929000</v>
      </c>
      <c r="F9" s="108">
        <f>F10</f>
        <v>2928087</v>
      </c>
      <c r="G9" s="109">
        <f aca="true" t="shared" si="1" ref="G9:G14">F9/D9*100</f>
        <v>39.60653001376989</v>
      </c>
      <c r="H9" s="109">
        <f>F9/E9*100</f>
        <v>99.9688289518607</v>
      </c>
    </row>
    <row r="10" spans="1:8" ht="12.75" customHeight="1">
      <c r="A10" s="93">
        <v>54</v>
      </c>
      <c r="B10" s="93"/>
      <c r="C10" s="90" t="s">
        <v>133</v>
      </c>
      <c r="D10" s="108">
        <f>D11+D13</f>
        <v>7392940</v>
      </c>
      <c r="E10" s="108">
        <f>E11+E13</f>
        <v>2929000</v>
      </c>
      <c r="F10" s="108">
        <f>F11+F13</f>
        <v>2928087</v>
      </c>
      <c r="G10" s="109">
        <f t="shared" si="1"/>
        <v>39.60653001376989</v>
      </c>
      <c r="H10" s="109">
        <f>F10/E10*100</f>
        <v>99.9688289518607</v>
      </c>
    </row>
    <row r="11" spans="1:8" ht="25.5" customHeight="1">
      <c r="A11" s="90" t="s">
        <v>48</v>
      </c>
      <c r="B11" s="93"/>
      <c r="C11" s="90" t="s">
        <v>134</v>
      </c>
      <c r="D11" s="108">
        <f>D12</f>
        <v>2870727</v>
      </c>
      <c r="E11" s="108">
        <f>E12</f>
        <v>2929000</v>
      </c>
      <c r="F11" s="108">
        <f>F12</f>
        <v>2928087</v>
      </c>
      <c r="G11" s="109">
        <f t="shared" si="1"/>
        <v>101.99810013282348</v>
      </c>
      <c r="H11" s="109">
        <f>F11/E11*100</f>
        <v>99.9688289518607</v>
      </c>
    </row>
    <row r="12" spans="1:8" ht="25.5" customHeight="1">
      <c r="A12" s="95"/>
      <c r="B12" s="92">
        <v>5443</v>
      </c>
      <c r="C12" s="124" t="s">
        <v>135</v>
      </c>
      <c r="D12" s="113">
        <v>2870727</v>
      </c>
      <c r="E12" s="113">
        <v>2929000</v>
      </c>
      <c r="F12" s="126">
        <v>2928087</v>
      </c>
      <c r="G12" s="109">
        <f t="shared" si="1"/>
        <v>101.99810013282348</v>
      </c>
      <c r="H12" s="109">
        <f>F12/E12*100</f>
        <v>99.9688289518607</v>
      </c>
    </row>
    <row r="13" spans="1:8" ht="25.5" customHeight="1">
      <c r="A13" s="96">
        <v>545</v>
      </c>
      <c r="B13" s="93"/>
      <c r="C13" s="122" t="s">
        <v>136</v>
      </c>
      <c r="D13" s="127">
        <f>D14</f>
        <v>4522213</v>
      </c>
      <c r="E13" s="127">
        <f>E14</f>
        <v>0</v>
      </c>
      <c r="F13" s="127">
        <f>F14</f>
        <v>0</v>
      </c>
      <c r="G13" s="109">
        <f t="shared" si="1"/>
        <v>0</v>
      </c>
      <c r="H13" s="109">
        <v>0</v>
      </c>
    </row>
    <row r="14" spans="1:8" ht="25.5" customHeight="1">
      <c r="A14" s="97"/>
      <c r="B14" s="95">
        <v>5453</v>
      </c>
      <c r="C14" s="128" t="s">
        <v>136</v>
      </c>
      <c r="D14" s="126">
        <v>4522213</v>
      </c>
      <c r="E14" s="126">
        <v>0</v>
      </c>
      <c r="F14" s="126">
        <v>0</v>
      </c>
      <c r="G14" s="109">
        <f t="shared" si="1"/>
        <v>0</v>
      </c>
      <c r="H14" s="109">
        <v>0</v>
      </c>
    </row>
    <row r="15" spans="1:8" ht="12.75">
      <c r="A15" s="4"/>
      <c r="B15" s="17"/>
      <c r="C15" s="2"/>
      <c r="D15" s="33"/>
      <c r="E15" s="33"/>
      <c r="F15" s="33"/>
      <c r="G15" s="2"/>
      <c r="H15" s="2"/>
    </row>
    <row r="16" spans="1:8" ht="12.75">
      <c r="A16" s="4"/>
      <c r="B16" s="17"/>
      <c r="C16" s="2"/>
      <c r="D16" s="33"/>
      <c r="E16" s="33"/>
      <c r="F16" s="33"/>
      <c r="G16" s="2"/>
      <c r="H16" s="2"/>
    </row>
    <row r="17" spans="1:8" ht="12.75">
      <c r="A17" s="4"/>
      <c r="B17" s="17"/>
      <c r="C17" s="2"/>
      <c r="D17" s="33"/>
      <c r="E17" s="33"/>
      <c r="F17" s="33"/>
      <c r="G17" s="2"/>
      <c r="H17" s="2"/>
    </row>
    <row r="18" spans="1:8" ht="12.75">
      <c r="A18" s="4"/>
      <c r="B18" s="17"/>
      <c r="C18" s="2"/>
      <c r="D18" s="33"/>
      <c r="E18" s="33"/>
      <c r="F18" s="33"/>
      <c r="G18" s="2"/>
      <c r="H18" s="2"/>
    </row>
    <row r="19" spans="1:8" ht="12.75">
      <c r="A19" s="4"/>
      <c r="B19" s="17"/>
      <c r="C19" s="2"/>
      <c r="D19" s="33"/>
      <c r="E19" s="33"/>
      <c r="F19" s="33"/>
      <c r="G19" s="2"/>
      <c r="H19" s="2"/>
    </row>
    <row r="20" spans="1:8" ht="12.75">
      <c r="A20" s="4"/>
      <c r="B20" s="17"/>
      <c r="C20" s="2"/>
      <c r="D20" s="33"/>
      <c r="E20" s="33"/>
      <c r="F20" s="33"/>
      <c r="G20" s="2"/>
      <c r="H20" s="2"/>
    </row>
  </sheetData>
  <sheetProtection/>
  <mergeCells count="3">
    <mergeCell ref="A2:H2"/>
    <mergeCell ref="A3:B3"/>
    <mergeCell ref="A1:H1"/>
  </mergeCells>
  <printOptions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0">
      <selection activeCell="D16" sqref="D16"/>
    </sheetView>
  </sheetViews>
  <sheetFormatPr defaultColWidth="9.140625" defaultRowHeight="12.75"/>
  <cols>
    <col min="1" max="1" width="6.28125" style="43" bestFit="1" customWidth="1"/>
    <col min="2" max="2" width="52.00390625" style="42" customWidth="1"/>
    <col min="3" max="3" width="16.7109375" style="35" customWidth="1"/>
    <col min="4" max="4" width="14.421875" style="35" customWidth="1"/>
    <col min="5" max="5" width="9.57421875" style="37" customWidth="1"/>
    <col min="6" max="6" width="9.140625" style="35" customWidth="1"/>
    <col min="7" max="7" width="12.28125" style="35" customWidth="1"/>
    <col min="8" max="8" width="12.8515625" style="35" bestFit="1" customWidth="1"/>
    <col min="9" max="9" width="14.28125" style="35" customWidth="1"/>
    <col min="10" max="16384" width="9.140625" style="35" customWidth="1"/>
  </cols>
  <sheetData>
    <row r="1" spans="1:5" ht="30" customHeight="1">
      <c r="A1" s="152" t="s">
        <v>113</v>
      </c>
      <c r="B1" s="152"/>
      <c r="C1" s="152"/>
      <c r="D1" s="152"/>
      <c r="E1" s="152"/>
    </row>
    <row r="2" spans="1:5" ht="52.5" customHeight="1">
      <c r="A2" s="102"/>
      <c r="B2" s="44" t="s">
        <v>201</v>
      </c>
      <c r="C2" s="89" t="s">
        <v>211</v>
      </c>
      <c r="D2" s="47" t="s">
        <v>215</v>
      </c>
      <c r="E2" s="47" t="s">
        <v>164</v>
      </c>
    </row>
    <row r="3" spans="1:7" s="36" customFormat="1" ht="12.75" customHeight="1">
      <c r="A3" s="98"/>
      <c r="B3" s="99" t="s">
        <v>167</v>
      </c>
      <c r="C3" s="100">
        <v>2</v>
      </c>
      <c r="D3" s="100">
        <v>3</v>
      </c>
      <c r="E3" s="101" t="s">
        <v>168</v>
      </c>
      <c r="G3" s="38"/>
    </row>
    <row r="4" spans="1:5" s="34" customFormat="1" ht="34.5" customHeight="1">
      <c r="A4" s="129" t="s">
        <v>140</v>
      </c>
      <c r="B4" s="130" t="s">
        <v>141</v>
      </c>
      <c r="C4" s="48">
        <f>C6+C26+C37</f>
        <v>60306825</v>
      </c>
      <c r="D4" s="48">
        <f>D6+D26+D37</f>
        <v>49812136</v>
      </c>
      <c r="E4" s="69">
        <f>D4/C4*100</f>
        <v>82.59784195238267</v>
      </c>
    </row>
    <row r="5" spans="1:5" ht="12.75">
      <c r="A5" s="131"/>
      <c r="B5" s="132"/>
      <c r="C5" s="133"/>
      <c r="D5" s="133"/>
      <c r="E5" s="69"/>
    </row>
    <row r="6" spans="1:5" ht="14.25">
      <c r="A6" s="147" t="s">
        <v>207</v>
      </c>
      <c r="B6" s="59" t="s">
        <v>152</v>
      </c>
      <c r="C6" s="48">
        <f>C8+C12+C18+C20+C22</f>
        <v>4301700</v>
      </c>
      <c r="D6" s="48">
        <f>D8+D12+D18+D20+D22</f>
        <v>4033781</v>
      </c>
      <c r="E6" s="69">
        <f aca="true" t="shared" si="0" ref="E6:E45">D6/C6*100</f>
        <v>93.77178789780784</v>
      </c>
    </row>
    <row r="7" spans="1:5" ht="12.75">
      <c r="A7" s="134"/>
      <c r="B7" s="60"/>
      <c r="C7" s="133"/>
      <c r="D7" s="133"/>
      <c r="E7" s="69"/>
    </row>
    <row r="8" spans="1:5" ht="12.75">
      <c r="A8" s="135">
        <v>31</v>
      </c>
      <c r="B8" s="61" t="s">
        <v>90</v>
      </c>
      <c r="C8" s="48">
        <f>SUM(C9:C11)</f>
        <v>2473700</v>
      </c>
      <c r="D8" s="48">
        <f>SUM(D9:D11)</f>
        <v>2374224</v>
      </c>
      <c r="E8" s="69">
        <f t="shared" si="0"/>
        <v>95.97865545539072</v>
      </c>
    </row>
    <row r="9" spans="1:5" ht="12.75">
      <c r="A9" s="136">
        <v>311</v>
      </c>
      <c r="B9" s="62" t="s">
        <v>153</v>
      </c>
      <c r="C9" s="133">
        <v>2000000</v>
      </c>
      <c r="D9" s="133">
        <v>1946763</v>
      </c>
      <c r="E9" s="69">
        <f t="shared" si="0"/>
        <v>97.33815</v>
      </c>
    </row>
    <row r="10" spans="1:5" ht="12.75">
      <c r="A10" s="137">
        <v>312</v>
      </c>
      <c r="B10" s="62" t="s">
        <v>14</v>
      </c>
      <c r="C10" s="133">
        <v>148700</v>
      </c>
      <c r="D10" s="133">
        <v>107552</v>
      </c>
      <c r="E10" s="69">
        <f t="shared" si="0"/>
        <v>72.32817753866846</v>
      </c>
    </row>
    <row r="11" spans="1:5" ht="12.75">
      <c r="A11" s="136">
        <v>313</v>
      </c>
      <c r="B11" s="62" t="s">
        <v>17</v>
      </c>
      <c r="C11" s="133">
        <v>325000</v>
      </c>
      <c r="D11" s="133">
        <v>319909</v>
      </c>
      <c r="E11" s="69">
        <f t="shared" si="0"/>
        <v>98.43353846153846</v>
      </c>
    </row>
    <row r="12" spans="1:5" ht="12.75">
      <c r="A12" s="138">
        <v>32</v>
      </c>
      <c r="B12" s="63" t="s">
        <v>20</v>
      </c>
      <c r="C12" s="48">
        <f>SUM(C13:C17)</f>
        <v>1676200</v>
      </c>
      <c r="D12" s="48">
        <f>SUM(D13:D17)</f>
        <v>1552939</v>
      </c>
      <c r="E12" s="69">
        <f t="shared" si="0"/>
        <v>92.64640257725809</v>
      </c>
    </row>
    <row r="13" spans="1:5" ht="12.75">
      <c r="A13" s="136">
        <v>321</v>
      </c>
      <c r="B13" s="64" t="s">
        <v>67</v>
      </c>
      <c r="C13" s="133">
        <v>88000</v>
      </c>
      <c r="D13" s="133">
        <v>79857</v>
      </c>
      <c r="E13" s="69">
        <f t="shared" si="0"/>
        <v>90.74659090909091</v>
      </c>
    </row>
    <row r="14" spans="1:5" ht="12.75">
      <c r="A14" s="136">
        <v>322</v>
      </c>
      <c r="B14" s="64" t="s">
        <v>71</v>
      </c>
      <c r="C14" s="133">
        <v>151100</v>
      </c>
      <c r="D14" s="133">
        <v>150317</v>
      </c>
      <c r="E14" s="69">
        <f t="shared" si="0"/>
        <v>99.48180013236268</v>
      </c>
    </row>
    <row r="15" spans="1:5" ht="12.75">
      <c r="A15" s="137">
        <v>323</v>
      </c>
      <c r="B15" s="64" t="s">
        <v>75</v>
      </c>
      <c r="C15" s="133">
        <v>1165100</v>
      </c>
      <c r="D15" s="133">
        <v>1072398</v>
      </c>
      <c r="E15" s="69">
        <f t="shared" si="0"/>
        <v>92.04342974851944</v>
      </c>
    </row>
    <row r="16" spans="1:5" ht="12.75">
      <c r="A16" s="137">
        <v>324</v>
      </c>
      <c r="B16" s="64" t="s">
        <v>144</v>
      </c>
      <c r="C16" s="133">
        <v>0</v>
      </c>
      <c r="D16" s="133">
        <v>0</v>
      </c>
      <c r="E16" s="69">
        <v>0</v>
      </c>
    </row>
    <row r="17" spans="1:5" ht="12.75">
      <c r="A17" s="136">
        <v>329</v>
      </c>
      <c r="B17" s="64" t="s">
        <v>79</v>
      </c>
      <c r="C17" s="133">
        <v>272000</v>
      </c>
      <c r="D17" s="133">
        <v>250367</v>
      </c>
      <c r="E17" s="69">
        <f t="shared" si="0"/>
        <v>92.04669117647059</v>
      </c>
    </row>
    <row r="18" spans="1:5" ht="12.75">
      <c r="A18" s="138">
        <v>34</v>
      </c>
      <c r="B18" s="139" t="s">
        <v>101</v>
      </c>
      <c r="C18" s="48">
        <f>C19</f>
        <v>33000</v>
      </c>
      <c r="D18" s="48">
        <f>D19</f>
        <v>28968</v>
      </c>
      <c r="E18" s="69">
        <f t="shared" si="0"/>
        <v>87.78181818181818</v>
      </c>
    </row>
    <row r="19" spans="1:5" ht="12.75">
      <c r="A19" s="136">
        <v>343</v>
      </c>
      <c r="B19" s="140" t="s">
        <v>87</v>
      </c>
      <c r="C19" s="133">
        <v>33000</v>
      </c>
      <c r="D19" s="133">
        <v>28968</v>
      </c>
      <c r="E19" s="69">
        <f t="shared" si="0"/>
        <v>87.78181818181818</v>
      </c>
    </row>
    <row r="20" spans="1:5" ht="12.75">
      <c r="A20" s="138">
        <v>38</v>
      </c>
      <c r="B20" s="139" t="s">
        <v>154</v>
      </c>
      <c r="C20" s="48">
        <f>C21</f>
        <v>70000</v>
      </c>
      <c r="D20" s="48">
        <f>D21</f>
        <v>57279</v>
      </c>
      <c r="E20" s="69">
        <f t="shared" si="0"/>
        <v>81.82714285714286</v>
      </c>
    </row>
    <row r="21" spans="1:5" ht="12.75">
      <c r="A21" s="136">
        <v>383</v>
      </c>
      <c r="B21" s="65" t="s">
        <v>39</v>
      </c>
      <c r="C21" s="133">
        <v>70000</v>
      </c>
      <c r="D21" s="133">
        <v>57279</v>
      </c>
      <c r="E21" s="69">
        <f t="shared" si="0"/>
        <v>81.82714285714286</v>
      </c>
    </row>
    <row r="22" spans="1:5" ht="12.75">
      <c r="A22" s="138">
        <v>42</v>
      </c>
      <c r="B22" s="141" t="s">
        <v>63</v>
      </c>
      <c r="C22" s="48">
        <f>SUM(C23:C24)</f>
        <v>48800</v>
      </c>
      <c r="D22" s="48">
        <f>SUM(D23:D24)</f>
        <v>20371</v>
      </c>
      <c r="E22" s="69">
        <f t="shared" si="0"/>
        <v>41.743852459016395</v>
      </c>
    </row>
    <row r="23" spans="1:5" ht="12.75">
      <c r="A23" s="136">
        <v>422</v>
      </c>
      <c r="B23" s="142" t="s">
        <v>82</v>
      </c>
      <c r="C23" s="133">
        <v>48800</v>
      </c>
      <c r="D23" s="133">
        <v>20371</v>
      </c>
      <c r="E23" s="69">
        <f t="shared" si="0"/>
        <v>41.743852459016395</v>
      </c>
    </row>
    <row r="24" spans="1:5" ht="12.75">
      <c r="A24" s="136">
        <v>426</v>
      </c>
      <c r="B24" s="143" t="s">
        <v>12</v>
      </c>
      <c r="C24" s="133">
        <v>0</v>
      </c>
      <c r="D24" s="133">
        <v>0</v>
      </c>
      <c r="E24" s="69">
        <v>0</v>
      </c>
    </row>
    <row r="25" spans="1:5" ht="12.75">
      <c r="A25" s="135"/>
      <c r="B25" s="142"/>
      <c r="C25" s="133"/>
      <c r="D25" s="133"/>
      <c r="E25" s="69"/>
    </row>
    <row r="26" spans="1:5" ht="28.5">
      <c r="A26" s="147" t="s">
        <v>208</v>
      </c>
      <c r="B26" s="59" t="s">
        <v>155</v>
      </c>
      <c r="C26" s="48">
        <f>C28+C32+C34</f>
        <v>52561125</v>
      </c>
      <c r="D26" s="48">
        <f>D28+D32+D34</f>
        <v>42426138</v>
      </c>
      <c r="E26" s="69">
        <f t="shared" si="0"/>
        <v>80.71771294849567</v>
      </c>
    </row>
    <row r="27" spans="1:5" ht="12.75">
      <c r="A27" s="134"/>
      <c r="B27" s="143"/>
      <c r="C27" s="133"/>
      <c r="D27" s="133"/>
      <c r="E27" s="69"/>
    </row>
    <row r="28" spans="1:5" ht="12.75">
      <c r="A28" s="138">
        <v>32</v>
      </c>
      <c r="B28" s="63" t="s">
        <v>20</v>
      </c>
      <c r="C28" s="48">
        <f>SUM(C29:C31)</f>
        <v>49071125</v>
      </c>
      <c r="D28" s="48">
        <f>SUM(D29:D31)</f>
        <v>38873740</v>
      </c>
      <c r="E28" s="69">
        <f>D28/C28*100</f>
        <v>79.2191742088652</v>
      </c>
    </row>
    <row r="29" spans="1:5" ht="12.75">
      <c r="A29" s="137">
        <v>322</v>
      </c>
      <c r="B29" s="64" t="s">
        <v>71</v>
      </c>
      <c r="C29" s="133">
        <v>19000</v>
      </c>
      <c r="D29" s="133">
        <v>18269</v>
      </c>
      <c r="E29" s="69">
        <f t="shared" si="0"/>
        <v>96.15263157894736</v>
      </c>
    </row>
    <row r="30" spans="1:5" ht="12.75">
      <c r="A30" s="137">
        <v>323</v>
      </c>
      <c r="B30" s="64" t="s">
        <v>75</v>
      </c>
      <c r="C30" s="133">
        <v>48953125</v>
      </c>
      <c r="D30" s="133">
        <v>38757820</v>
      </c>
      <c r="E30" s="69">
        <f t="shared" si="0"/>
        <v>79.17333163102458</v>
      </c>
    </row>
    <row r="31" spans="1:5" ht="12.75">
      <c r="A31" s="136">
        <v>329</v>
      </c>
      <c r="B31" s="64" t="s">
        <v>79</v>
      </c>
      <c r="C31" s="133">
        <v>99000</v>
      </c>
      <c r="D31" s="133">
        <v>97651</v>
      </c>
      <c r="E31" s="69">
        <f t="shared" si="0"/>
        <v>98.63737373737374</v>
      </c>
    </row>
    <row r="32" spans="1:5" ht="12.75">
      <c r="A32" s="138">
        <v>34</v>
      </c>
      <c r="B32" s="139" t="s">
        <v>101</v>
      </c>
      <c r="C32" s="48">
        <f>C33</f>
        <v>490000</v>
      </c>
      <c r="D32" s="48">
        <f>D33</f>
        <v>489364</v>
      </c>
      <c r="E32" s="69">
        <f t="shared" si="0"/>
        <v>99.87020408163265</v>
      </c>
    </row>
    <row r="33" spans="1:5" ht="12.75">
      <c r="A33" s="136">
        <v>343</v>
      </c>
      <c r="B33" s="140" t="s">
        <v>87</v>
      </c>
      <c r="C33" s="133">
        <v>490000</v>
      </c>
      <c r="D33" s="133">
        <v>489364</v>
      </c>
      <c r="E33" s="69">
        <f t="shared" si="0"/>
        <v>99.87020408163265</v>
      </c>
    </row>
    <row r="34" spans="1:5" ht="12.75">
      <c r="A34" s="144">
        <v>36</v>
      </c>
      <c r="B34" s="141" t="s">
        <v>145</v>
      </c>
      <c r="C34" s="48">
        <f>C35</f>
        <v>3000000</v>
      </c>
      <c r="D34" s="48">
        <f>D35</f>
        <v>3063034</v>
      </c>
      <c r="E34" s="69">
        <f t="shared" si="0"/>
        <v>102.10113333333332</v>
      </c>
    </row>
    <row r="35" spans="1:5" ht="12.75">
      <c r="A35" s="134">
        <v>363</v>
      </c>
      <c r="B35" s="143" t="s">
        <v>146</v>
      </c>
      <c r="C35" s="133">
        <v>3000000</v>
      </c>
      <c r="D35" s="133">
        <v>3063034</v>
      </c>
      <c r="E35" s="69">
        <f t="shared" si="0"/>
        <v>102.10113333333332</v>
      </c>
    </row>
    <row r="36" spans="1:5" ht="12.75">
      <c r="A36" s="145"/>
      <c r="B36" s="143"/>
      <c r="C36" s="133"/>
      <c r="D36" s="133"/>
      <c r="E36" s="69"/>
    </row>
    <row r="37" spans="1:5" ht="28.5">
      <c r="A37" s="147" t="s">
        <v>209</v>
      </c>
      <c r="B37" s="59" t="s">
        <v>156</v>
      </c>
      <c r="C37" s="48">
        <f>C39+C42+C44</f>
        <v>3444000</v>
      </c>
      <c r="D37" s="48">
        <f>D39+D42+D44</f>
        <v>3352217</v>
      </c>
      <c r="E37" s="69">
        <f t="shared" si="0"/>
        <v>97.33498838559814</v>
      </c>
    </row>
    <row r="38" spans="1:5" ht="12.75">
      <c r="A38" s="146"/>
      <c r="B38" s="142"/>
      <c r="C38" s="133"/>
      <c r="D38" s="133"/>
      <c r="E38" s="69"/>
    </row>
    <row r="39" spans="1:5" ht="12.75">
      <c r="A39" s="138">
        <v>34</v>
      </c>
      <c r="B39" s="139" t="s">
        <v>101</v>
      </c>
      <c r="C39" s="48">
        <f>C40+C41</f>
        <v>510000</v>
      </c>
      <c r="D39" s="48">
        <f>D40+D41</f>
        <v>423130</v>
      </c>
      <c r="E39" s="69">
        <f t="shared" si="0"/>
        <v>82.96666666666667</v>
      </c>
    </row>
    <row r="40" spans="1:5" ht="12.75">
      <c r="A40" s="136">
        <v>342</v>
      </c>
      <c r="B40" s="65" t="s">
        <v>124</v>
      </c>
      <c r="C40" s="133">
        <v>510000</v>
      </c>
      <c r="D40" s="133">
        <v>423130</v>
      </c>
      <c r="E40" s="69">
        <f t="shared" si="0"/>
        <v>82.96666666666667</v>
      </c>
    </row>
    <row r="41" spans="1:5" ht="12.75">
      <c r="A41" s="136">
        <v>343</v>
      </c>
      <c r="B41" s="65" t="s">
        <v>87</v>
      </c>
      <c r="C41" s="133">
        <v>0</v>
      </c>
      <c r="D41" s="133">
        <v>0</v>
      </c>
      <c r="E41" s="69">
        <v>0</v>
      </c>
    </row>
    <row r="42" spans="1:5" ht="12.75">
      <c r="A42" s="138">
        <v>45</v>
      </c>
      <c r="B42" s="139" t="s">
        <v>128</v>
      </c>
      <c r="C42" s="48">
        <f>C43</f>
        <v>5000</v>
      </c>
      <c r="D42" s="48">
        <f>D43</f>
        <v>1000</v>
      </c>
      <c r="E42" s="69">
        <f t="shared" si="0"/>
        <v>20</v>
      </c>
    </row>
    <row r="43" spans="1:5" ht="12.75">
      <c r="A43" s="134">
        <v>451</v>
      </c>
      <c r="B43" s="65" t="s">
        <v>129</v>
      </c>
      <c r="C43" s="133">
        <v>5000</v>
      </c>
      <c r="D43" s="133">
        <v>1000</v>
      </c>
      <c r="E43" s="69">
        <f t="shared" si="0"/>
        <v>20</v>
      </c>
    </row>
    <row r="44" spans="1:5" ht="12.75">
      <c r="A44" s="144">
        <v>54</v>
      </c>
      <c r="B44" s="66" t="s">
        <v>133</v>
      </c>
      <c r="C44" s="48">
        <f>C45+C46</f>
        <v>2929000</v>
      </c>
      <c r="D44" s="48">
        <f>D45+D46</f>
        <v>2928087</v>
      </c>
      <c r="E44" s="69">
        <f t="shared" si="0"/>
        <v>99.9688289518607</v>
      </c>
    </row>
    <row r="45" spans="1:5" ht="25.5">
      <c r="A45" s="137">
        <v>544</v>
      </c>
      <c r="B45" s="67" t="s">
        <v>157</v>
      </c>
      <c r="C45" s="133">
        <v>2929000</v>
      </c>
      <c r="D45" s="133">
        <v>2928087</v>
      </c>
      <c r="E45" s="69">
        <f t="shared" si="0"/>
        <v>99.9688289518607</v>
      </c>
    </row>
    <row r="46" spans="1:5" ht="25.5">
      <c r="A46" s="134">
        <v>545</v>
      </c>
      <c r="B46" s="68" t="s">
        <v>158</v>
      </c>
      <c r="C46" s="133">
        <v>0</v>
      </c>
      <c r="D46" s="133">
        <v>0</v>
      </c>
      <c r="E46" s="69">
        <v>0</v>
      </c>
    </row>
    <row r="47" ht="12.75">
      <c r="E47" s="70"/>
    </row>
    <row r="48" ht="12.75">
      <c r="E48" s="70"/>
    </row>
    <row r="49" ht="12.75">
      <c r="E49" s="70"/>
    </row>
    <row r="50" ht="12.75">
      <c r="E50" s="70"/>
    </row>
    <row r="51" ht="12.75">
      <c r="E51" s="70"/>
    </row>
    <row r="52" ht="12.75">
      <c r="E52" s="70"/>
    </row>
    <row r="53" ht="12.75">
      <c r="E53" s="70"/>
    </row>
    <row r="54" ht="12.75">
      <c r="E54" s="70"/>
    </row>
    <row r="55" ht="12.75">
      <c r="E55" s="70"/>
    </row>
    <row r="56" ht="12.75">
      <c r="E56" s="70"/>
    </row>
    <row r="57" ht="12.75">
      <c r="E57" s="70"/>
    </row>
    <row r="58" ht="12.75">
      <c r="E58" s="70"/>
    </row>
    <row r="59" ht="12.75">
      <c r="E59" s="70"/>
    </row>
    <row r="60" ht="12.75">
      <c r="E60" s="70"/>
    </row>
    <row r="61" ht="12.75">
      <c r="E61" s="70"/>
    </row>
    <row r="62" ht="12.75">
      <c r="E62" s="70"/>
    </row>
    <row r="63" ht="12.75">
      <c r="E63" s="70"/>
    </row>
    <row r="64" ht="12.75">
      <c r="E64" s="70"/>
    </row>
    <row r="65" ht="12.75">
      <c r="E65" s="70"/>
    </row>
    <row r="66" ht="12.75">
      <c r="E66" s="70"/>
    </row>
    <row r="67" ht="12.75">
      <c r="E67" s="70"/>
    </row>
    <row r="68" ht="12.75">
      <c r="E68" s="70"/>
    </row>
  </sheetData>
  <sheetProtection/>
  <mergeCells count="1">
    <mergeCell ref="A1:E1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Anita Mlinaric</cp:lastModifiedBy>
  <cp:lastPrinted>2021-02-09T08:20:08Z</cp:lastPrinted>
  <dcterms:created xsi:type="dcterms:W3CDTF">2001-12-09T09:25:31Z</dcterms:created>
  <dcterms:modified xsi:type="dcterms:W3CDTF">2021-02-10T07:36:37Z</dcterms:modified>
  <cp:category/>
  <cp:version/>
  <cp:contentType/>
  <cp:contentStatus/>
</cp:coreProperties>
</file>